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83809D27-8226-49EF-9262-28200E52C2CA}" xr6:coauthVersionLast="47" xr6:coauthVersionMax="47" xr10:uidLastSave="{00000000-0000-0000-0000-000000000000}"/>
  <bookViews>
    <workbookView xWindow="-120" yWindow="-120" windowWidth="29040" windowHeight="15840" xr2:uid="{81304D53-3DC9-4C22-BC0F-6AC10E9B175B}"/>
  </bookViews>
  <sheets>
    <sheet name="PIPER" sheetId="1" r:id="rId1"/>
    <sheet name="Plot"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4" i="1"/>
  <c r="J5" i="1"/>
  <c r="J4" i="1"/>
  <c r="I5" i="1"/>
  <c r="I4" i="1"/>
  <c r="H5" i="1"/>
  <c r="H4" i="1"/>
  <c r="F5" i="1"/>
  <c r="F4" i="1"/>
  <c r="G5" i="1"/>
  <c r="G4" i="1"/>
  <c r="E5" i="1"/>
  <c r="E4" i="1"/>
  <c r="AK5" i="1" l="1"/>
  <c r="AK1" i="1"/>
  <c r="AN2" i="1"/>
  <c r="AN3" i="1"/>
  <c r="M4" i="1"/>
  <c r="N4" i="1"/>
  <c r="O4" i="1"/>
  <c r="Q4" i="1"/>
  <c r="R4" i="1"/>
  <c r="S4" i="1"/>
  <c r="AN4" i="1"/>
  <c r="M5" i="1"/>
  <c r="N5" i="1"/>
  <c r="O5" i="1"/>
  <c r="Q5" i="1"/>
  <c r="R5" i="1"/>
  <c r="S5" i="1"/>
  <c r="AN6" i="1"/>
  <c r="AN7" i="1"/>
  <c r="AN8" i="1"/>
  <c r="AN31" i="1"/>
  <c r="AQ32" i="1"/>
  <c r="AR32" i="1"/>
  <c r="AQ33" i="1"/>
  <c r="AR33" i="1"/>
  <c r="Y5" i="1" l="1"/>
  <c r="AL7" i="1" s="1"/>
  <c r="Z5" i="1"/>
  <c r="AM7" i="1" s="1"/>
  <c r="T5" i="1"/>
  <c r="T4" i="1"/>
  <c r="U4" i="1"/>
  <c r="AL2" i="1" s="1"/>
  <c r="P5" i="1"/>
  <c r="U5" i="1"/>
  <c r="AL6" i="1" s="1"/>
  <c r="P4" i="1"/>
  <c r="V4" i="1"/>
  <c r="AM2" i="1" s="1"/>
  <c r="Z4" i="1"/>
  <c r="AM3" i="1" s="1"/>
  <c r="Y4" i="1"/>
  <c r="V5" i="1"/>
  <c r="AA4" i="1" l="1"/>
  <c r="AA5" i="1"/>
  <c r="W4" i="1"/>
  <c r="AL3" i="1"/>
  <c r="W5" i="1"/>
  <c r="AM6" i="1"/>
  <c r="AC4" i="1" l="1"/>
  <c r="AL4" i="1" s="1"/>
  <c r="AD4" i="1"/>
  <c r="AM4" i="1" s="1"/>
  <c r="AD5" i="1"/>
  <c r="AM8" i="1" s="1"/>
  <c r="AC5" i="1"/>
  <c r="AL8" i="1" s="1"/>
</calcChain>
</file>

<file path=xl/sharedStrings.xml><?xml version="1.0" encoding="utf-8"?>
<sst xmlns="http://schemas.openxmlformats.org/spreadsheetml/2006/main" count="194" uniqueCount="64">
  <si>
    <t>yc</t>
  </si>
  <si>
    <t>y</t>
  </si>
  <si>
    <t>x</t>
  </si>
  <si>
    <t>Divisioni diagramma anioni</t>
  </si>
  <si>
    <t>Divisioni diagramma cationi</t>
  </si>
  <si>
    <t>etichetta</t>
  </si>
  <si>
    <t>etich</t>
  </si>
  <si>
    <t>Anioni da B a C</t>
  </si>
  <si>
    <t>Anioni: da C a A</t>
  </si>
  <si>
    <t>Anioni: da A a B</t>
  </si>
  <si>
    <t>Divisioni della losanga</t>
  </si>
  <si>
    <t>Cationi da B a C</t>
  </si>
  <si>
    <t>Cationi: da C a A</t>
  </si>
  <si>
    <t>Cationi: da A a B</t>
  </si>
  <si>
    <t>coordinate losanga</t>
  </si>
  <si>
    <t>coordinate diagramma anioni</t>
  </si>
  <si>
    <t>Coordinate diagramma cationi</t>
  </si>
  <si>
    <t>Etichette dei diagrammi</t>
  </si>
  <si>
    <t>Linee ed etichette dei diagrammi</t>
  </si>
  <si>
    <t>losanga</t>
  </si>
  <si>
    <t>anioni</t>
  </si>
  <si>
    <t>cationi</t>
  </si>
  <si>
    <t>etichetta (id)</t>
  </si>
  <si>
    <r>
      <t xml:space="preserve"> </t>
    </r>
    <r>
      <rPr>
        <sz val="11"/>
        <rFont val="Calibri"/>
        <family val="2"/>
      </rPr>
      <t>○</t>
    </r>
  </si>
  <si>
    <t>C</t>
  </si>
  <si>
    <t>B</t>
  </si>
  <si>
    <t>A</t>
  </si>
  <si>
    <t>yl</t>
  </si>
  <si>
    <t>xl</t>
  </si>
  <si>
    <t>q'</t>
  </si>
  <si>
    <t>ya</t>
  </si>
  <si>
    <t>xa</t>
  </si>
  <si>
    <t>q</t>
  </si>
  <si>
    <t>xc</t>
  </si>
  <si>
    <t>SUM</t>
  </si>
  <si>
    <t>HCO3+CO3</t>
  </si>
  <si>
    <t>Cl</t>
  </si>
  <si>
    <t>SO4</t>
  </si>
  <si>
    <t>Ca</t>
  </si>
  <si>
    <t>Na+K</t>
  </si>
  <si>
    <t>Mg</t>
  </si>
  <si>
    <t>m'</t>
  </si>
  <si>
    <t>m</t>
  </si>
  <si>
    <t>Coordinate intersezione rette</t>
  </si>
  <si>
    <t>retta</t>
  </si>
  <si>
    <t>Coordinate anioni</t>
  </si>
  <si>
    <t>Coordinate cationi</t>
  </si>
  <si>
    <t>Dati normalizzati a 100</t>
  </si>
  <si>
    <t>Anioni Dati originali (meq/L)</t>
  </si>
  <si>
    <t>Cationi Dati originali (meq/L)</t>
  </si>
  <si>
    <t>Nome</t>
  </si>
  <si>
    <t>ID</t>
  </si>
  <si>
    <t>Analisi #</t>
  </si>
  <si>
    <t>Analisi 1</t>
  </si>
  <si>
    <t>Analisi 2</t>
  </si>
  <si>
    <t>coordinate cartesiane delle analisi</t>
  </si>
  <si>
    <t>Gf Bazzoli, 2025</t>
  </si>
  <si>
    <t>Na</t>
  </si>
  <si>
    <t>K</t>
  </si>
  <si>
    <t>HCO3</t>
  </si>
  <si>
    <t>CO3</t>
  </si>
  <si>
    <t>mg/L</t>
  </si>
  <si>
    <t>fattori  di conversione  mg/L ---&gt; meq/L</t>
  </si>
  <si>
    <r>
      <t xml:space="preserve"> </t>
    </r>
    <r>
      <rPr>
        <sz val="11"/>
        <color rgb="FFFF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</si>
</sst>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sz val="11"/>
      <color rgb="FF92D050"/>
      <name val="Calibri"/>
      <family val="2"/>
      <scheme val="minor"/>
    </font>
    <font>
      <sz val="11"/>
      <color theme="8"/>
      <name val="Calibri"/>
      <family val="2"/>
      <scheme val="minor"/>
    </font>
    <font>
      <sz val="11"/>
      <color theme="4"/>
      <name val="Calibri"/>
      <family val="2"/>
      <scheme val="minor"/>
    </font>
    <font>
      <sz val="10"/>
      <name val="MS Sans Serif"/>
      <family val="2"/>
    </font>
    <font>
      <sz val="10"/>
      <color indexed="12"/>
      <name val="Calibri"/>
      <family val="2"/>
      <scheme val="minor"/>
    </font>
    <font>
      <sz val="11"/>
      <color rgb="FF0000FF"/>
      <name val="Calibri"/>
      <family val="2"/>
      <scheme val="minor"/>
    </font>
    <font>
      <b/>
      <sz val="10"/>
      <name val="Calibri"/>
      <family val="2"/>
      <scheme val="minor"/>
    </font>
    <font>
      <sz val="11"/>
      <name val="Calibri"/>
      <family val="2"/>
      <scheme val="minor"/>
    </font>
    <font>
      <sz val="11"/>
      <name val="Calibri"/>
      <family val="2"/>
    </font>
    <font>
      <sz val="10"/>
      <color rgb="FFFF0000"/>
      <name val="Calibri"/>
      <family val="2"/>
      <scheme val="minor"/>
    </font>
    <font>
      <b/>
      <sz val="11"/>
      <color theme="1"/>
      <name val="Calibri"/>
      <family val="2"/>
      <scheme val="minor"/>
    </font>
    <font>
      <b/>
      <sz val="12"/>
      <color indexed="12"/>
      <name val="Calibri"/>
      <family val="2"/>
      <scheme val="minor"/>
    </font>
    <font>
      <sz val="8"/>
      <name val="Calibri"/>
      <family val="2"/>
      <scheme val="minor"/>
    </font>
    <font>
      <sz val="12"/>
      <color theme="1"/>
      <name val="Calibri"/>
      <family val="2"/>
      <scheme val="minor"/>
    </font>
    <font>
      <b/>
      <sz val="12"/>
      <color rgb="FFFF0000"/>
      <name val="Calibri"/>
      <family val="2"/>
      <scheme val="minor"/>
    </font>
    <font>
      <b/>
      <sz val="12"/>
      <color rgb="FFFFFF00"/>
      <name val="Calibri"/>
      <family val="2"/>
      <scheme val="minor"/>
    </font>
    <font>
      <sz val="11"/>
      <color rgb="FFFFFF00"/>
      <name val="Calibri"/>
      <family val="2"/>
      <scheme val="minor"/>
    </font>
    <font>
      <b/>
      <sz val="12"/>
      <color rgb="FFC00000"/>
      <name val="Calibri"/>
      <family val="2"/>
      <scheme val="minor"/>
    </font>
    <font>
      <sz val="11"/>
      <color rgb="FFC00000"/>
      <name val="Calibri"/>
      <family val="2"/>
      <scheme val="minor"/>
    </font>
    <font>
      <b/>
      <sz val="12"/>
      <color theme="9" tint="-0.249977111117893"/>
      <name val="Calibri"/>
      <family val="2"/>
      <scheme val="minor"/>
    </font>
    <font>
      <b/>
      <sz val="12"/>
      <color rgb="FF0000FF"/>
      <name val="Calibri"/>
      <family val="2"/>
      <scheme val="minor"/>
    </font>
    <font>
      <b/>
      <sz val="12"/>
      <color theme="1"/>
      <name val="Calibri"/>
      <family val="2"/>
      <scheme val="minor"/>
    </font>
    <font>
      <sz val="11"/>
      <color theme="5"/>
      <name val="Calibri"/>
      <family val="2"/>
      <scheme val="minor"/>
    </font>
    <font>
      <b/>
      <sz val="12"/>
      <color rgb="FF548235"/>
      <name val="Calibri"/>
      <family val="2"/>
      <scheme val="minor"/>
    </font>
    <font>
      <sz val="11"/>
      <color rgb="FF548235"/>
      <name val="Calibri"/>
      <family val="2"/>
      <scheme val="minor"/>
    </font>
    <font>
      <b/>
      <sz val="12"/>
      <color rgb="FFED7D31"/>
      <name val="Calibri"/>
      <family val="2"/>
      <scheme val="minor"/>
    </font>
    <font>
      <b/>
      <sz val="12"/>
      <color theme="4"/>
      <name val="Calibri"/>
      <family val="2"/>
      <scheme val="minor"/>
    </font>
    <font>
      <sz val="11"/>
      <color rgb="FFFF0000"/>
      <name val="Calibri"/>
      <family val="2"/>
    </font>
    <font>
      <b/>
      <sz val="11"/>
      <color rgb="FFFF0000"/>
      <name val="Calibri"/>
      <family val="2"/>
      <scheme val="minor"/>
    </font>
    <font>
      <b/>
      <sz val="11"/>
      <color rgb="FF0000FF"/>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22"/>
      </patternFill>
    </fill>
  </fills>
  <borders count="27">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rgb="FFFF0000"/>
      </right>
      <top/>
      <bottom style="medium">
        <color rgb="FFFF0000"/>
      </bottom>
      <diagonal/>
    </border>
    <border>
      <left/>
      <right/>
      <top/>
      <bottom style="medium">
        <color rgb="FFFF0000"/>
      </bottom>
      <diagonal/>
    </border>
    <border>
      <left style="thin">
        <color indexed="64"/>
      </left>
      <right/>
      <top/>
      <bottom style="medium">
        <color rgb="FFFF0000"/>
      </bottom>
      <diagonal/>
    </border>
    <border>
      <left/>
      <right style="thin">
        <color indexed="64"/>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right style="medium">
        <color rgb="FFFF0000"/>
      </right>
      <top style="thin">
        <color indexed="64"/>
      </top>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thin">
        <color indexed="64"/>
      </bottom>
      <diagonal/>
    </border>
    <border>
      <left/>
      <right style="medium">
        <color rgb="FFFF0000"/>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thin">
        <color indexed="64"/>
      </right>
      <top style="medium">
        <color rgb="FFFF0000"/>
      </top>
      <bottom/>
      <diagonal/>
    </border>
    <border>
      <left style="medium">
        <color rgb="FFFF0000"/>
      </left>
      <right/>
      <top style="medium">
        <color rgb="FFFF0000"/>
      </top>
      <bottom/>
      <diagonal/>
    </border>
    <border>
      <left style="thin">
        <color indexed="23"/>
      </left>
      <right style="medium">
        <color indexed="9"/>
      </right>
      <top style="medium">
        <color indexed="23"/>
      </top>
      <bottom style="medium">
        <color indexed="9"/>
      </bottom>
      <diagonal/>
    </border>
  </borders>
  <cellStyleXfs count="3">
    <xf numFmtId="0" fontId="0" fillId="0" borderId="0"/>
    <xf numFmtId="0" fontId="1" fillId="0" borderId="0"/>
    <xf numFmtId="0" fontId="6" fillId="0" borderId="0"/>
  </cellStyleXfs>
  <cellXfs count="139">
    <xf numFmtId="0" fontId="0" fillId="0" borderId="0" xfId="0"/>
    <xf numFmtId="0" fontId="1" fillId="0" borderId="0" xfId="1" applyProtection="1">
      <protection locked="0"/>
    </xf>
    <xf numFmtId="0" fontId="1" fillId="0" borderId="0" xfId="1" applyAlignment="1" applyProtection="1">
      <alignment horizontal="center"/>
      <protection locked="0"/>
    </xf>
    <xf numFmtId="0" fontId="1" fillId="0" borderId="0" xfId="1"/>
    <xf numFmtId="0" fontId="10" fillId="7" borderId="0" xfId="1" applyFont="1" applyFill="1" applyProtection="1">
      <protection hidden="1"/>
    </xf>
    <xf numFmtId="0" fontId="1" fillId="5" borderId="0" xfId="1" applyFill="1" applyProtection="1">
      <protection hidden="1"/>
    </xf>
    <xf numFmtId="0" fontId="1" fillId="6" borderId="0" xfId="1" applyFill="1" applyProtection="1">
      <protection hidden="1"/>
    </xf>
    <xf numFmtId="0" fontId="1" fillId="4" borderId="0" xfId="1" applyFill="1" applyProtection="1">
      <protection hidden="1"/>
    </xf>
    <xf numFmtId="0" fontId="1" fillId="0" borderId="0" xfId="1" applyProtection="1">
      <protection hidden="1"/>
    </xf>
    <xf numFmtId="0" fontId="9" fillId="3" borderId="25" xfId="2" applyFont="1" applyFill="1" applyBorder="1" applyProtection="1">
      <protection hidden="1"/>
    </xf>
    <xf numFmtId="0" fontId="8" fillId="3" borderId="22" xfId="2" applyFont="1" applyFill="1" applyBorder="1" applyAlignment="1" applyProtection="1">
      <alignment horizontal="center"/>
      <protection hidden="1"/>
    </xf>
    <xf numFmtId="0" fontId="8" fillId="3" borderId="24" xfId="1" applyFont="1" applyFill="1" applyBorder="1" applyAlignment="1" applyProtection="1">
      <alignment horizontal="center"/>
      <protection hidden="1"/>
    </xf>
    <xf numFmtId="0" fontId="9" fillId="3" borderId="23" xfId="2" applyFont="1" applyFill="1" applyBorder="1" applyProtection="1">
      <protection hidden="1"/>
    </xf>
    <xf numFmtId="0" fontId="8" fillId="3" borderId="24" xfId="1" applyFont="1" applyFill="1" applyBorder="1" applyProtection="1">
      <protection hidden="1"/>
    </xf>
    <xf numFmtId="0" fontId="8" fillId="3" borderId="21" xfId="1" applyFont="1" applyFill="1" applyBorder="1" applyProtection="1">
      <protection hidden="1"/>
    </xf>
    <xf numFmtId="0" fontId="10" fillId="7" borderId="0" xfId="1" applyFont="1" applyFill="1" applyAlignment="1" applyProtection="1">
      <alignment horizontal="center"/>
      <protection hidden="1"/>
    </xf>
    <xf numFmtId="0" fontId="1" fillId="5" borderId="0" xfId="1" applyFill="1" applyAlignment="1" applyProtection="1">
      <alignment horizontal="center"/>
      <protection hidden="1"/>
    </xf>
    <xf numFmtId="0" fontId="1" fillId="6" borderId="0" xfId="1" applyFill="1" applyAlignment="1" applyProtection="1">
      <alignment horizontal="center"/>
      <protection hidden="1"/>
    </xf>
    <xf numFmtId="0" fontId="2" fillId="6" borderId="0" xfId="1" applyFont="1" applyFill="1" applyAlignment="1" applyProtection="1">
      <alignment horizontal="center"/>
      <protection hidden="1"/>
    </xf>
    <xf numFmtId="0" fontId="2" fillId="5" borderId="0" xfId="1" applyFont="1" applyFill="1" applyAlignment="1" applyProtection="1">
      <alignment horizontal="center"/>
      <protection hidden="1"/>
    </xf>
    <xf numFmtId="0" fontId="1" fillId="4" borderId="0" xfId="1" applyFill="1" applyAlignment="1" applyProtection="1">
      <alignment horizontal="center"/>
      <protection hidden="1"/>
    </xf>
    <xf numFmtId="0" fontId="7" fillId="3" borderId="16" xfId="2" applyFont="1" applyFill="1" applyBorder="1" applyAlignment="1" applyProtection="1">
      <alignment horizontal="center"/>
      <protection hidden="1"/>
    </xf>
    <xf numFmtId="0" fontId="1" fillId="3" borderId="0" xfId="1" applyFill="1" applyProtection="1">
      <protection hidden="1"/>
    </xf>
    <xf numFmtId="0" fontId="1" fillId="3" borderId="1" xfId="1" applyFill="1" applyBorder="1" applyAlignment="1" applyProtection="1">
      <alignment horizontal="center"/>
      <protection hidden="1"/>
    </xf>
    <xf numFmtId="0" fontId="7" fillId="3" borderId="2" xfId="2" applyFont="1" applyFill="1" applyBorder="1" applyAlignment="1" applyProtection="1">
      <alignment horizontal="center"/>
      <protection hidden="1"/>
    </xf>
    <xf numFmtId="2" fontId="1" fillId="3" borderId="0" xfId="1" applyNumberFormat="1" applyFill="1" applyProtection="1">
      <protection hidden="1"/>
    </xf>
    <xf numFmtId="1" fontId="1" fillId="3" borderId="1" xfId="1" applyNumberFormat="1" applyFill="1" applyBorder="1" applyAlignment="1" applyProtection="1">
      <alignment horizontal="center"/>
      <protection hidden="1"/>
    </xf>
    <xf numFmtId="2" fontId="1" fillId="3" borderId="0" xfId="1" applyNumberFormat="1" applyFill="1" applyAlignment="1" applyProtection="1">
      <alignment horizontal="center"/>
      <protection hidden="1"/>
    </xf>
    <xf numFmtId="0" fontId="1" fillId="3" borderId="0" xfId="1" applyFill="1" applyAlignment="1" applyProtection="1">
      <alignment horizontal="center"/>
      <protection hidden="1"/>
    </xf>
    <xf numFmtId="0" fontId="1" fillId="3" borderId="15" xfId="1" applyFill="1" applyBorder="1" applyAlignment="1" applyProtection="1">
      <alignment horizontal="center"/>
      <protection hidden="1"/>
    </xf>
    <xf numFmtId="2" fontId="2" fillId="0" borderId="0" xfId="1" applyNumberFormat="1" applyFont="1" applyAlignment="1" applyProtection="1">
      <alignment horizontal="center"/>
      <protection hidden="1"/>
    </xf>
    <xf numFmtId="1" fontId="2" fillId="0" borderId="0" xfId="1" applyNumberFormat="1" applyFont="1" applyAlignment="1" applyProtection="1">
      <alignment horizontal="center"/>
      <protection hidden="1"/>
    </xf>
    <xf numFmtId="2" fontId="1" fillId="0" borderId="0" xfId="1" applyNumberFormat="1" applyAlignment="1" applyProtection="1">
      <alignment horizontal="center"/>
      <protection hidden="1"/>
    </xf>
    <xf numFmtId="0" fontId="1" fillId="0" borderId="4" xfId="1" applyBorder="1" applyAlignment="1" applyProtection="1">
      <alignment horizontal="center"/>
      <protection hidden="1"/>
    </xf>
    <xf numFmtId="0" fontId="10" fillId="0" borderId="3" xfId="1" applyFont="1" applyBorder="1" applyAlignment="1" applyProtection="1">
      <alignment horizontal="center"/>
      <protection hidden="1"/>
    </xf>
    <xf numFmtId="0" fontId="7" fillId="3" borderId="20" xfId="2" applyFont="1" applyFill="1" applyBorder="1" applyAlignment="1" applyProtection="1">
      <alignment horizontal="center"/>
      <protection hidden="1"/>
    </xf>
    <xf numFmtId="0" fontId="1" fillId="3" borderId="7" xfId="1" applyFill="1" applyBorder="1" applyProtection="1">
      <protection hidden="1"/>
    </xf>
    <xf numFmtId="0" fontId="7" fillId="3" borderId="6" xfId="2" applyFont="1" applyFill="1" applyBorder="1" applyAlignment="1" applyProtection="1">
      <alignment horizontal="center"/>
      <protection hidden="1"/>
    </xf>
    <xf numFmtId="2" fontId="1" fillId="3" borderId="7" xfId="1" applyNumberFormat="1" applyFill="1" applyBorder="1" applyProtection="1">
      <protection hidden="1"/>
    </xf>
    <xf numFmtId="2" fontId="1" fillId="3" borderId="7" xfId="1" applyNumberFormat="1" applyFill="1" applyBorder="1" applyAlignment="1" applyProtection="1">
      <alignment horizontal="center"/>
      <protection hidden="1"/>
    </xf>
    <xf numFmtId="0" fontId="1" fillId="3" borderId="5" xfId="1" applyFill="1" applyBorder="1" applyAlignment="1" applyProtection="1">
      <alignment horizontal="center"/>
      <protection hidden="1"/>
    </xf>
    <xf numFmtId="0" fontId="1" fillId="3" borderId="7" xfId="1" applyFill="1" applyBorder="1" applyAlignment="1" applyProtection="1">
      <alignment horizontal="center"/>
      <protection hidden="1"/>
    </xf>
    <xf numFmtId="0" fontId="1" fillId="3" borderId="19" xfId="1" applyFill="1" applyBorder="1" applyAlignment="1" applyProtection="1">
      <alignment horizontal="center"/>
      <protection hidden="1"/>
    </xf>
    <xf numFmtId="0" fontId="1" fillId="0" borderId="2" xfId="1" applyBorder="1" applyAlignment="1" applyProtection="1">
      <alignment horizontal="center"/>
      <protection hidden="1"/>
    </xf>
    <xf numFmtId="0" fontId="10" fillId="0" borderId="1" xfId="1" applyFont="1" applyBorder="1" applyAlignment="1" applyProtection="1">
      <alignment horizontal="center"/>
      <protection hidden="1"/>
    </xf>
    <xf numFmtId="0" fontId="9" fillId="3" borderId="18" xfId="2" applyFont="1" applyFill="1" applyBorder="1" applyProtection="1">
      <protection hidden="1"/>
    </xf>
    <xf numFmtId="0" fontId="8" fillId="3" borderId="8" xfId="2" applyFont="1" applyFill="1" applyBorder="1" applyAlignment="1" applyProtection="1">
      <alignment horizontal="center"/>
      <protection hidden="1"/>
    </xf>
    <xf numFmtId="0" fontId="8" fillId="3" borderId="3" xfId="1" applyFont="1" applyFill="1" applyBorder="1" applyAlignment="1" applyProtection="1">
      <alignment horizontal="center"/>
      <protection hidden="1"/>
    </xf>
    <xf numFmtId="0" fontId="9" fillId="3" borderId="4" xfId="2" applyFont="1" applyFill="1" applyBorder="1" applyProtection="1">
      <protection hidden="1"/>
    </xf>
    <xf numFmtId="1" fontId="8" fillId="3" borderId="3" xfId="1" applyNumberFormat="1" applyFont="1" applyFill="1" applyBorder="1" applyProtection="1">
      <protection hidden="1"/>
    </xf>
    <xf numFmtId="0" fontId="8" fillId="3" borderId="3" xfId="1" applyFont="1" applyFill="1" applyBorder="1" applyProtection="1">
      <protection hidden="1"/>
    </xf>
    <xf numFmtId="0" fontId="8" fillId="3" borderId="17" xfId="1" applyFont="1" applyFill="1" applyBorder="1" applyProtection="1">
      <protection hidden="1"/>
    </xf>
    <xf numFmtId="0" fontId="7" fillId="3" borderId="14" xfId="2" applyFont="1" applyFill="1" applyBorder="1" applyAlignment="1" applyProtection="1">
      <alignment horizontal="center"/>
      <protection hidden="1"/>
    </xf>
    <xf numFmtId="2" fontId="1" fillId="3" borderId="11" xfId="1" applyNumberFormat="1" applyFill="1" applyBorder="1" applyProtection="1">
      <protection hidden="1"/>
    </xf>
    <xf numFmtId="0" fontId="1" fillId="3" borderId="13" xfId="1" applyFill="1" applyBorder="1" applyAlignment="1" applyProtection="1">
      <alignment horizontal="center"/>
      <protection hidden="1"/>
    </xf>
    <xf numFmtId="0" fontId="7" fillId="3" borderId="12" xfId="2" applyFont="1" applyFill="1" applyBorder="1" applyAlignment="1" applyProtection="1">
      <alignment horizontal="center"/>
      <protection hidden="1"/>
    </xf>
    <xf numFmtId="1" fontId="1" fillId="3" borderId="13" xfId="1" applyNumberFormat="1" applyFill="1" applyBorder="1" applyAlignment="1" applyProtection="1">
      <alignment horizontal="center"/>
      <protection hidden="1"/>
    </xf>
    <xf numFmtId="2" fontId="1" fillId="3" borderId="11" xfId="1" applyNumberFormat="1" applyFill="1" applyBorder="1" applyAlignment="1" applyProtection="1">
      <alignment horizontal="center"/>
      <protection hidden="1"/>
    </xf>
    <xf numFmtId="0" fontId="1" fillId="3" borderId="10" xfId="1" applyFill="1" applyBorder="1" applyAlignment="1" applyProtection="1">
      <alignment horizontal="center"/>
      <protection hidden="1"/>
    </xf>
    <xf numFmtId="0" fontId="1" fillId="2" borderId="4" xfId="1" applyFill="1" applyBorder="1" applyProtection="1">
      <protection hidden="1"/>
    </xf>
    <xf numFmtId="0" fontId="1" fillId="2" borderId="8" xfId="1" applyFill="1" applyBorder="1" applyProtection="1">
      <protection hidden="1"/>
    </xf>
    <xf numFmtId="0" fontId="1" fillId="2" borderId="3" xfId="1" applyFill="1" applyBorder="1" applyProtection="1">
      <protection hidden="1"/>
    </xf>
    <xf numFmtId="0" fontId="5" fillId="0" borderId="4" xfId="1" applyFont="1" applyBorder="1" applyAlignment="1" applyProtection="1">
      <alignment horizontal="left"/>
      <protection hidden="1"/>
    </xf>
    <xf numFmtId="0" fontId="5" fillId="0" borderId="8" xfId="1" applyFont="1" applyBorder="1" applyAlignment="1" applyProtection="1">
      <alignment horizontal="left"/>
      <protection hidden="1"/>
    </xf>
    <xf numFmtId="0" fontId="5" fillId="0" borderId="3" xfId="1" applyFont="1" applyBorder="1" applyAlignment="1" applyProtection="1">
      <alignment horizontal="left"/>
      <protection hidden="1"/>
    </xf>
    <xf numFmtId="0" fontId="5" fillId="0" borderId="3" xfId="1" applyFont="1" applyBorder="1" applyAlignment="1" applyProtection="1">
      <alignment horizontal="center"/>
      <protection hidden="1"/>
    </xf>
    <xf numFmtId="0" fontId="1" fillId="2" borderId="9" xfId="1" applyFill="1" applyBorder="1" applyAlignment="1" applyProtection="1">
      <alignment horizontal="center"/>
      <protection hidden="1"/>
    </xf>
    <xf numFmtId="0" fontId="5" fillId="2" borderId="2" xfId="1" applyFont="1" applyFill="1" applyBorder="1" applyAlignment="1" applyProtection="1">
      <alignment horizontal="center"/>
      <protection hidden="1"/>
    </xf>
    <xf numFmtId="0" fontId="5" fillId="2" borderId="0" xfId="1" applyFont="1" applyFill="1" applyAlignment="1" applyProtection="1">
      <alignment horizontal="center"/>
      <protection hidden="1"/>
    </xf>
    <xf numFmtId="0" fontId="5" fillId="2" borderId="1" xfId="1" applyFont="1" applyFill="1" applyBorder="1" applyAlignment="1" applyProtection="1">
      <alignment horizontal="center"/>
      <protection hidden="1"/>
    </xf>
    <xf numFmtId="0" fontId="6" fillId="2" borderId="9" xfId="2" applyFill="1" applyBorder="1" applyAlignment="1" applyProtection="1">
      <alignment horizontal="center"/>
      <protection hidden="1"/>
    </xf>
    <xf numFmtId="0" fontId="5" fillId="0" borderId="2" xfId="1" applyFont="1" applyBorder="1" applyAlignment="1" applyProtection="1">
      <alignment horizontal="center"/>
      <protection hidden="1"/>
    </xf>
    <xf numFmtId="0" fontId="5" fillId="0" borderId="0" xfId="1" applyFont="1" applyAlignment="1" applyProtection="1">
      <alignment horizontal="center"/>
      <protection hidden="1"/>
    </xf>
    <xf numFmtId="0" fontId="5" fillId="0" borderId="1" xfId="1" applyFont="1" applyBorder="1" applyAlignment="1" applyProtection="1">
      <alignment horizontal="center"/>
      <protection hidden="1"/>
    </xf>
    <xf numFmtId="0" fontId="1" fillId="0" borderId="4" xfId="1" applyBorder="1" applyProtection="1">
      <protection hidden="1"/>
    </xf>
    <xf numFmtId="0" fontId="1" fillId="0" borderId="3" xfId="1" applyBorder="1" applyProtection="1">
      <protection hidden="1"/>
    </xf>
    <xf numFmtId="0" fontId="1" fillId="0" borderId="2" xfId="1" applyBorder="1" applyProtection="1">
      <protection hidden="1"/>
    </xf>
    <xf numFmtId="0" fontId="1" fillId="0" borderId="1" xfId="1" applyBorder="1" applyProtection="1">
      <protection hidden="1"/>
    </xf>
    <xf numFmtId="0" fontId="1" fillId="0" borderId="8" xfId="1" applyBorder="1" applyAlignment="1" applyProtection="1">
      <alignment horizontal="center"/>
      <protection hidden="1"/>
    </xf>
    <xf numFmtId="0" fontId="5" fillId="0" borderId="6" xfId="1" applyFont="1" applyBorder="1" applyAlignment="1" applyProtection="1">
      <alignment horizontal="center"/>
      <protection hidden="1"/>
    </xf>
    <xf numFmtId="0" fontId="5" fillId="0" borderId="7" xfId="1" applyFont="1" applyBorder="1" applyAlignment="1" applyProtection="1">
      <alignment horizontal="center"/>
      <protection hidden="1"/>
    </xf>
    <xf numFmtId="0" fontId="5" fillId="0" borderId="5" xfId="1" applyFont="1" applyBorder="1" applyAlignment="1" applyProtection="1">
      <alignment horizontal="center"/>
      <protection hidden="1"/>
    </xf>
    <xf numFmtId="0" fontId="1" fillId="0" borderId="0" xfId="1" applyAlignment="1" applyProtection="1">
      <alignment horizontal="center"/>
      <protection hidden="1"/>
    </xf>
    <xf numFmtId="0" fontId="1" fillId="0" borderId="1" xfId="1" applyBorder="1" applyAlignment="1" applyProtection="1">
      <alignment horizontal="center"/>
      <protection hidden="1"/>
    </xf>
    <xf numFmtId="0" fontId="3" fillId="0" borderId="4" xfId="1" applyFont="1" applyBorder="1" applyProtection="1">
      <protection hidden="1"/>
    </xf>
    <xf numFmtId="0" fontId="3" fillId="0" borderId="8" xfId="1" applyFont="1" applyBorder="1" applyProtection="1">
      <protection hidden="1"/>
    </xf>
    <xf numFmtId="0" fontId="3" fillId="0" borderId="3" xfId="1" applyFont="1" applyBorder="1" applyProtection="1">
      <protection hidden="1"/>
    </xf>
    <xf numFmtId="0" fontId="3" fillId="2" borderId="2" xfId="1" applyFont="1" applyFill="1" applyBorder="1" applyAlignment="1" applyProtection="1">
      <alignment horizontal="center"/>
      <protection hidden="1"/>
    </xf>
    <xf numFmtId="0" fontId="3" fillId="2" borderId="0" xfId="1" applyFont="1" applyFill="1" applyAlignment="1" applyProtection="1">
      <alignment horizontal="center"/>
      <protection hidden="1"/>
    </xf>
    <xf numFmtId="0" fontId="3" fillId="2" borderId="1" xfId="1" applyFont="1" applyFill="1" applyBorder="1" applyAlignment="1" applyProtection="1">
      <alignment horizontal="center"/>
      <protection hidden="1"/>
    </xf>
    <xf numFmtId="0" fontId="3" fillId="0" borderId="2" xfId="1" applyFont="1" applyBorder="1" applyAlignment="1" applyProtection="1">
      <alignment horizontal="center"/>
      <protection hidden="1"/>
    </xf>
    <xf numFmtId="0" fontId="3" fillId="0" borderId="0" xfId="1" applyFont="1" applyAlignment="1" applyProtection="1">
      <alignment horizontal="center"/>
      <protection hidden="1"/>
    </xf>
    <xf numFmtId="0" fontId="3" fillId="0" borderId="1" xfId="1" applyFont="1" applyBorder="1" applyAlignment="1" applyProtection="1">
      <alignment horizontal="center"/>
      <protection hidden="1"/>
    </xf>
    <xf numFmtId="0" fontId="1" fillId="0" borderId="6" xfId="1" applyBorder="1" applyAlignment="1" applyProtection="1">
      <alignment horizontal="center"/>
      <protection hidden="1"/>
    </xf>
    <xf numFmtId="0" fontId="1" fillId="0" borderId="7" xfId="1" applyBorder="1" applyAlignment="1" applyProtection="1">
      <alignment horizontal="center"/>
      <protection hidden="1"/>
    </xf>
    <xf numFmtId="0" fontId="1" fillId="0" borderId="5" xfId="1" applyBorder="1" applyAlignment="1" applyProtection="1">
      <alignment horizontal="center"/>
      <protection hidden="1"/>
    </xf>
    <xf numFmtId="0" fontId="1" fillId="0" borderId="5" xfId="1" applyBorder="1" applyProtection="1">
      <protection hidden="1"/>
    </xf>
    <xf numFmtId="0" fontId="4" fillId="0" borderId="4" xfId="1" applyFont="1" applyBorder="1" applyAlignment="1" applyProtection="1">
      <alignment horizontal="center"/>
      <protection hidden="1"/>
    </xf>
    <xf numFmtId="0" fontId="4" fillId="0" borderId="3"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1" xfId="1" applyFont="1" applyBorder="1" applyAlignment="1" applyProtection="1">
      <alignment horizontal="center"/>
      <protection hidden="1"/>
    </xf>
    <xf numFmtId="0" fontId="4" fillId="0" borderId="6" xfId="1" applyFont="1" applyBorder="1" applyAlignment="1" applyProtection="1">
      <alignment horizontal="center"/>
      <protection hidden="1"/>
    </xf>
    <xf numFmtId="0" fontId="4" fillId="0" borderId="5" xfId="1" applyFont="1" applyBorder="1" applyAlignment="1" applyProtection="1">
      <alignment horizontal="center"/>
      <protection hidden="1"/>
    </xf>
    <xf numFmtId="0" fontId="3" fillId="0" borderId="6" xfId="1" applyFont="1" applyBorder="1" applyAlignment="1" applyProtection="1">
      <alignment horizontal="center"/>
      <protection hidden="1"/>
    </xf>
    <xf numFmtId="0" fontId="3" fillId="0" borderId="7" xfId="1" applyFont="1" applyBorder="1" applyAlignment="1" applyProtection="1">
      <alignment horizontal="center"/>
      <protection hidden="1"/>
    </xf>
    <xf numFmtId="0" fontId="3" fillId="0" borderId="5" xfId="1" applyFont="1" applyBorder="1" applyAlignment="1" applyProtection="1">
      <alignment horizontal="center"/>
      <protection hidden="1"/>
    </xf>
    <xf numFmtId="0" fontId="3" fillId="0" borderId="4" xfId="1" applyFont="1" applyBorder="1" applyAlignment="1" applyProtection="1">
      <alignment horizontal="center"/>
      <protection hidden="1"/>
    </xf>
    <xf numFmtId="0" fontId="3" fillId="0" borderId="3" xfId="1" applyFont="1" applyBorder="1" applyAlignment="1" applyProtection="1">
      <alignment horizontal="center"/>
      <protection hidden="1"/>
    </xf>
    <xf numFmtId="0" fontId="12" fillId="3" borderId="16" xfId="2" applyFont="1" applyFill="1" applyBorder="1" applyAlignment="1" applyProtection="1">
      <alignment horizontal="left"/>
      <protection hidden="1"/>
    </xf>
    <xf numFmtId="0" fontId="1" fillId="7" borderId="0" xfId="1" applyFill="1" applyProtection="1">
      <protection hidden="1"/>
    </xf>
    <xf numFmtId="0" fontId="1" fillId="7" borderId="0" xfId="1" applyFill="1" applyAlignment="1" applyProtection="1">
      <alignment horizontal="center"/>
      <protection hidden="1"/>
    </xf>
    <xf numFmtId="0" fontId="2" fillId="0" borderId="0" xfId="1" applyFont="1" applyAlignment="1" applyProtection="1">
      <alignment horizontal="center"/>
      <protection hidden="1"/>
    </xf>
    <xf numFmtId="0" fontId="1" fillId="8" borderId="0" xfId="1" applyFill="1" applyProtection="1">
      <protection locked="0"/>
    </xf>
    <xf numFmtId="0" fontId="1" fillId="8" borderId="0" xfId="1" applyFill="1" applyAlignment="1" applyProtection="1">
      <alignment horizontal="center"/>
      <protection hidden="1"/>
    </xf>
    <xf numFmtId="0" fontId="8" fillId="8" borderId="0" xfId="1" applyFont="1" applyFill="1" applyAlignment="1" applyProtection="1">
      <alignment horizontal="center"/>
      <protection hidden="1"/>
    </xf>
    <xf numFmtId="0" fontId="25" fillId="8" borderId="0" xfId="1" applyFont="1" applyFill="1" applyAlignment="1" applyProtection="1">
      <alignment horizontal="center"/>
      <protection hidden="1"/>
    </xf>
    <xf numFmtId="0" fontId="5" fillId="8" borderId="0" xfId="1" applyFont="1" applyFill="1" applyAlignment="1" applyProtection="1">
      <alignment horizontal="center"/>
      <protection hidden="1"/>
    </xf>
    <xf numFmtId="0" fontId="2" fillId="8" borderId="0" xfId="1" applyFont="1" applyFill="1" applyAlignment="1" applyProtection="1">
      <alignment horizontal="center"/>
      <protection hidden="1"/>
    </xf>
    <xf numFmtId="0" fontId="19" fillId="8" borderId="0" xfId="1" applyFont="1" applyFill="1" applyAlignment="1" applyProtection="1">
      <alignment horizontal="center"/>
      <protection hidden="1"/>
    </xf>
    <xf numFmtId="0" fontId="21" fillId="8" borderId="0" xfId="1" applyFont="1" applyFill="1" applyAlignment="1" applyProtection="1">
      <alignment horizontal="center"/>
      <protection hidden="1"/>
    </xf>
    <xf numFmtId="0" fontId="27" fillId="8" borderId="0" xfId="1" applyFont="1" applyFill="1" applyAlignment="1" applyProtection="1">
      <alignment horizontal="center"/>
      <protection hidden="1"/>
    </xf>
    <xf numFmtId="0" fontId="1" fillId="8" borderId="0" xfId="1" applyFill="1" applyProtection="1">
      <protection hidden="1"/>
    </xf>
    <xf numFmtId="0" fontId="31" fillId="0" borderId="0" xfId="1" applyFont="1" applyAlignment="1" applyProtection="1">
      <alignment horizontal="center"/>
      <protection hidden="1"/>
    </xf>
    <xf numFmtId="164" fontId="31" fillId="0" borderId="0" xfId="1" applyNumberFormat="1" applyFont="1" applyAlignment="1" applyProtection="1">
      <alignment horizontal="center"/>
      <protection hidden="1"/>
    </xf>
    <xf numFmtId="3" fontId="1" fillId="8" borderId="0" xfId="1" applyNumberFormat="1" applyFill="1" applyProtection="1">
      <protection locked="0"/>
    </xf>
    <xf numFmtId="3" fontId="16" fillId="8" borderId="0" xfId="1" applyNumberFormat="1" applyFont="1" applyFill="1" applyAlignment="1" applyProtection="1">
      <alignment horizontal="center"/>
      <protection locked="0"/>
    </xf>
    <xf numFmtId="3" fontId="13" fillId="8" borderId="0" xfId="1" applyNumberFormat="1" applyFont="1" applyFill="1" applyProtection="1">
      <protection locked="0"/>
    </xf>
    <xf numFmtId="2" fontId="17" fillId="9" borderId="26" xfId="0" applyNumberFormat="1" applyFont="1" applyFill="1" applyBorder="1" applyAlignment="1" applyProtection="1">
      <alignment horizontal="center"/>
      <protection locked="0"/>
    </xf>
    <xf numFmtId="2" fontId="18" fillId="9" borderId="26" xfId="0" applyNumberFormat="1" applyFont="1" applyFill="1" applyBorder="1" applyAlignment="1" applyProtection="1">
      <alignment horizontal="center"/>
      <protection locked="0"/>
    </xf>
    <xf numFmtId="2" fontId="20" fillId="9" borderId="26" xfId="0" applyNumberFormat="1" applyFont="1" applyFill="1" applyBorder="1" applyAlignment="1" applyProtection="1">
      <alignment horizontal="center"/>
      <protection locked="0"/>
    </xf>
    <xf numFmtId="2" fontId="26" fillId="9" borderId="26" xfId="0" applyNumberFormat="1" applyFont="1" applyFill="1" applyBorder="1" applyAlignment="1" applyProtection="1">
      <alignment horizontal="center"/>
      <protection locked="0"/>
    </xf>
    <xf numFmtId="2" fontId="22" fillId="9" borderId="26" xfId="0" applyNumberFormat="1" applyFont="1" applyFill="1" applyBorder="1" applyAlignment="1" applyProtection="1">
      <alignment horizontal="center"/>
      <protection locked="0"/>
    </xf>
    <xf numFmtId="2" fontId="23" fillId="9" borderId="26" xfId="0" applyNumberFormat="1" applyFont="1" applyFill="1" applyBorder="1" applyAlignment="1" applyProtection="1">
      <alignment horizontal="center"/>
      <protection locked="0"/>
    </xf>
    <xf numFmtId="2" fontId="14" fillId="9" borderId="26" xfId="0" applyNumberFormat="1" applyFont="1" applyFill="1" applyBorder="1" applyAlignment="1" applyProtection="1">
      <alignment horizontal="center"/>
      <protection locked="0"/>
    </xf>
    <xf numFmtId="2" fontId="24" fillId="9" borderId="26" xfId="0" applyNumberFormat="1" applyFont="1" applyFill="1" applyBorder="1" applyAlignment="1" applyProtection="1">
      <alignment horizontal="center"/>
      <protection locked="0"/>
    </xf>
    <xf numFmtId="2" fontId="28" fillId="9" borderId="26" xfId="0" applyNumberFormat="1" applyFont="1" applyFill="1" applyBorder="1" applyAlignment="1" applyProtection="1">
      <alignment horizontal="center"/>
      <protection locked="0"/>
    </xf>
    <xf numFmtId="2" fontId="29" fillId="9" borderId="26" xfId="0" applyNumberFormat="1" applyFont="1" applyFill="1" applyBorder="1" applyAlignment="1" applyProtection="1">
      <alignment horizontal="center"/>
      <protection locked="0"/>
    </xf>
    <xf numFmtId="3" fontId="31" fillId="0" borderId="0" xfId="1" applyNumberFormat="1" applyFont="1" applyAlignment="1" applyProtection="1">
      <alignment horizontal="center"/>
      <protection hidden="1"/>
    </xf>
    <xf numFmtId="3" fontId="32" fillId="8" borderId="0" xfId="1" applyNumberFormat="1" applyFont="1" applyFill="1" applyProtection="1">
      <protection locked="0"/>
    </xf>
  </cellXfs>
  <cellStyles count="3">
    <cellStyle name="Normale" xfId="0" builtinId="0"/>
    <cellStyle name="Normale 2" xfId="1" xr:uid="{CCD72C4E-28F4-49DC-9E15-8EF0DEE1EBB9}"/>
    <cellStyle name="Normale_NEWPIP" xfId="2" xr:uid="{28C2B981-07E6-45C5-9A07-70DD19326E6A}"/>
  </cellStyles>
  <dxfs count="0"/>
  <tableStyles count="0" defaultTableStyle="TableStyleMedium2" defaultPivotStyle="PivotStyleLight16"/>
  <colors>
    <mruColors>
      <color rgb="FF0000FF"/>
      <color rgb="FFED7D31"/>
      <color rgb="FF548235"/>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73018659092945E-2"/>
          <c:y val="1.0059826937228867E-3"/>
          <c:w val="0.76404096315449754"/>
          <c:h val="0.95027010734592765"/>
        </c:manualLayout>
      </c:layout>
      <c:scatterChart>
        <c:scatterStyle val="lineMarker"/>
        <c:varyColors val="0"/>
        <c:ser>
          <c:idx val="3"/>
          <c:order val="0"/>
          <c:tx>
            <c:strRef>
              <c:f>PIPER!$AK$1</c:f>
              <c:strCache>
                <c:ptCount val="1"/>
                <c:pt idx="0">
                  <c:v>Analisi 1</c:v>
                </c:pt>
              </c:strCache>
            </c:strRef>
          </c:tx>
          <c:spPr>
            <a:ln w="19050" cap="rnd">
              <a:noFill/>
              <a:round/>
            </a:ln>
            <a:effectLst/>
          </c:spPr>
          <c:marker>
            <c:symbol val="circle"/>
            <c:size val="12"/>
            <c:spPr>
              <a:solidFill>
                <a:srgbClr val="FFFF00"/>
              </a:solidFill>
              <a:ln w="9525">
                <a:noFill/>
              </a:ln>
              <a:effectLst/>
              <a:scene3d>
                <a:camera prst="orthographicFront"/>
                <a:lightRig rig="threePt" dir="t"/>
              </a:scene3d>
              <a:sp3d>
                <a:bevelT w="165100" prst="coolSlant"/>
                <a:bevelB w="165100" prst="coolSlant"/>
              </a:sp3d>
            </c:spPr>
          </c:marker>
          <c:xVal>
            <c:numRef>
              <c:f>PIPER!$AL$2:$AL$4</c:f>
              <c:numCache>
                <c:formatCode>General</c:formatCode>
                <c:ptCount val="3"/>
                <c:pt idx="0">
                  <c:v>6.8102690796165115</c:v>
                </c:pt>
                <c:pt idx="1">
                  <c:v>124.79867138679798</c:v>
                </c:pt>
                <c:pt idx="2">
                  <c:v>65.721952424532418</c:v>
                </c:pt>
              </c:numCache>
            </c:numRef>
          </c:xVal>
          <c:yVal>
            <c:numRef>
              <c:f>PIPER!$AM$2:$AM$4</c:f>
              <c:numCache>
                <c:formatCode>General</c:formatCode>
                <c:ptCount val="3"/>
                <c:pt idx="0">
                  <c:v>6.1906065876660312</c:v>
                </c:pt>
                <c:pt idx="1">
                  <c:v>5.8605353529666955</c:v>
                </c:pt>
                <c:pt idx="2">
                  <c:v>124.01397327749784</c:v>
                </c:pt>
              </c:numCache>
            </c:numRef>
          </c:yVal>
          <c:smooth val="0"/>
          <c:extLst>
            <c:ext xmlns:c16="http://schemas.microsoft.com/office/drawing/2014/chart" uri="{C3380CC4-5D6E-409C-BE32-E72D297353CC}">
              <c16:uniqueId val="{00000000-620A-4A32-9751-90ED0E88E731}"/>
            </c:ext>
          </c:extLst>
        </c:ser>
        <c:ser>
          <c:idx val="4"/>
          <c:order val="1"/>
          <c:tx>
            <c:strRef>
              <c:f>PIPER!$AK$5</c:f>
              <c:strCache>
                <c:ptCount val="1"/>
                <c:pt idx="0">
                  <c:v>Analisi 2</c:v>
                </c:pt>
              </c:strCache>
            </c:strRef>
          </c:tx>
          <c:spPr>
            <a:ln w="19050" cap="rnd">
              <a:noFill/>
              <a:round/>
            </a:ln>
            <a:effectLst/>
          </c:spPr>
          <c:marker>
            <c:symbol val="circle"/>
            <c:size val="12"/>
            <c:spPr>
              <a:solidFill>
                <a:srgbClr val="FF0000"/>
              </a:solidFill>
              <a:ln w="9525">
                <a:noFill/>
              </a:ln>
              <a:effectLst/>
              <a:scene3d>
                <a:camera prst="orthographicFront"/>
                <a:lightRig rig="threePt" dir="t"/>
              </a:scene3d>
              <a:sp3d>
                <a:bevelT/>
              </a:sp3d>
            </c:spPr>
          </c:marker>
          <c:xVal>
            <c:numRef>
              <c:f>PIPER!$AL$6:$AL$8</c:f>
              <c:numCache>
                <c:formatCode>0.00</c:formatCode>
                <c:ptCount val="3"/>
                <c:pt idx="0">
                  <c:v>44.654847974645932</c:v>
                </c:pt>
                <c:pt idx="1">
                  <c:v>125.49173708127915</c:v>
                </c:pt>
                <c:pt idx="2">
                  <c:v>80.685667571822506</c:v>
                </c:pt>
              </c:numCache>
            </c:numRef>
          </c:xVal>
          <c:yVal>
            <c:numRef>
              <c:f>PIPER!$AM$6:$AM$8</c:f>
              <c:numCache>
                <c:formatCode>0.00</c:formatCode>
                <c:ptCount val="3"/>
                <c:pt idx="0">
                  <c:v>21.733188075666039</c:v>
                </c:pt>
                <c:pt idx="1">
                  <c:v>4.1826882511059429</c:v>
                </c:pt>
                <c:pt idx="2">
                  <c:v>93.794827270019184</c:v>
                </c:pt>
              </c:numCache>
            </c:numRef>
          </c:yVal>
          <c:smooth val="0"/>
          <c:extLst>
            <c:ext xmlns:c16="http://schemas.microsoft.com/office/drawing/2014/chart" uri="{C3380CC4-5D6E-409C-BE32-E72D297353CC}">
              <c16:uniqueId val="{00000001-620A-4A32-9751-90ED0E88E731}"/>
            </c:ext>
          </c:extLst>
        </c:ser>
        <c:ser>
          <c:idx val="29"/>
          <c:order val="2"/>
          <c:tx>
            <c:strRef>
              <c:f>PIPER!$AK$9</c:f>
              <c:strCache>
                <c:ptCount val="1"/>
              </c:strCache>
            </c:strRef>
          </c:tx>
          <c:spPr>
            <a:ln w="25400" cap="rnd">
              <a:noFill/>
              <a:round/>
            </a:ln>
            <a:effectLst/>
          </c:spPr>
          <c:marker>
            <c:symbol val="circle"/>
            <c:size val="8"/>
            <c:spPr>
              <a:solidFill>
                <a:schemeClr val="accent6">
                  <a:lumMod val="60000"/>
                  <a:lumOff val="40000"/>
                </a:schemeClr>
              </a:solidFill>
              <a:ln w="9525">
                <a:solidFill>
                  <a:schemeClr val="accent6">
                    <a:lumMod val="60000"/>
                    <a:lumOff val="40000"/>
                  </a:schemeClr>
                </a:solidFill>
              </a:ln>
              <a:effectLst/>
              <a:scene3d>
                <a:camera prst="orthographicFront"/>
                <a:lightRig rig="threePt" dir="t"/>
              </a:scene3d>
              <a:sp3d>
                <a:bevelT/>
              </a:sp3d>
            </c:spPr>
          </c:marker>
          <c:xVal>
            <c:numRef>
              <c:f>PIPER!$AL$10:$AL$12</c:f>
              <c:numCache>
                <c:formatCode>0.00</c:formatCode>
                <c:ptCount val="3"/>
              </c:numCache>
            </c:numRef>
          </c:xVal>
          <c:yVal>
            <c:numRef>
              <c:f>PIPER!$AM$10:$AM$12</c:f>
              <c:numCache>
                <c:formatCode>0.00</c:formatCode>
                <c:ptCount val="3"/>
              </c:numCache>
            </c:numRef>
          </c:yVal>
          <c:smooth val="0"/>
          <c:extLst>
            <c:ext xmlns:c16="http://schemas.microsoft.com/office/drawing/2014/chart" uri="{C3380CC4-5D6E-409C-BE32-E72D297353CC}">
              <c16:uniqueId val="{00000002-620A-4A32-9751-90ED0E88E731}"/>
            </c:ext>
          </c:extLst>
        </c:ser>
        <c:ser>
          <c:idx val="30"/>
          <c:order val="3"/>
          <c:tx>
            <c:strRef>
              <c:f>PIPER!$AK$13</c:f>
              <c:strCache>
                <c:ptCount val="1"/>
                <c:pt idx="0">
                  <c:v>Gf Bazzoli, 2025</c:v>
                </c:pt>
              </c:strCache>
            </c:strRef>
          </c:tx>
          <c:spPr>
            <a:ln w="25400" cap="rnd">
              <a:noFill/>
              <a:round/>
            </a:ln>
            <a:effectLst/>
          </c:spPr>
          <c:marker>
            <c:symbol val="circle"/>
            <c:size val="8"/>
            <c:spPr>
              <a:solidFill>
                <a:srgbClr val="FFFF00"/>
              </a:solidFill>
              <a:ln w="9525">
                <a:solidFill>
                  <a:srgbClr val="FFFF00"/>
                </a:solidFill>
              </a:ln>
              <a:effectLst/>
              <a:scene3d>
                <a:camera prst="orthographicFront"/>
                <a:lightRig rig="threePt" dir="t"/>
              </a:scene3d>
              <a:sp3d>
                <a:bevelT/>
              </a:sp3d>
            </c:spPr>
          </c:marker>
          <c:xVal>
            <c:numRef>
              <c:f>PIPER!$AL$14:$AL$16</c:f>
              <c:numCache>
                <c:formatCode>0.00</c:formatCode>
                <c:ptCount val="3"/>
              </c:numCache>
            </c:numRef>
          </c:xVal>
          <c:yVal>
            <c:numRef>
              <c:f>PIPER!$AM$14:$AM$16</c:f>
              <c:numCache>
                <c:formatCode>0.00</c:formatCode>
                <c:ptCount val="3"/>
              </c:numCache>
            </c:numRef>
          </c:yVal>
          <c:smooth val="0"/>
          <c:extLst>
            <c:ext xmlns:c16="http://schemas.microsoft.com/office/drawing/2014/chart" uri="{C3380CC4-5D6E-409C-BE32-E72D297353CC}">
              <c16:uniqueId val="{00000003-620A-4A32-9751-90ED0E88E731}"/>
            </c:ext>
          </c:extLst>
        </c:ser>
        <c:ser>
          <c:idx val="31"/>
          <c:order val="4"/>
          <c:tx>
            <c:strRef>
              <c:f>PIPER!$AK$17</c:f>
              <c:strCache>
                <c:ptCount val="1"/>
              </c:strCache>
            </c:strRef>
          </c:tx>
          <c:spPr>
            <a:ln w="25400" cap="rnd">
              <a:noFill/>
              <a:round/>
            </a:ln>
            <a:effectLst/>
          </c:spPr>
          <c:marker>
            <c:symbol val="circle"/>
            <c:size val="8"/>
            <c:spPr>
              <a:solidFill>
                <a:schemeClr val="accent2"/>
              </a:solidFill>
              <a:ln w="9525">
                <a:noFill/>
              </a:ln>
              <a:effectLst/>
              <a:scene3d>
                <a:camera prst="orthographicFront"/>
                <a:lightRig rig="threePt" dir="t"/>
              </a:scene3d>
              <a:sp3d>
                <a:bevelT/>
              </a:sp3d>
            </c:spPr>
          </c:marker>
          <c:xVal>
            <c:numRef>
              <c:f>PIPER!$AL$18:$AL$20</c:f>
              <c:numCache>
                <c:formatCode>0.00</c:formatCode>
                <c:ptCount val="3"/>
              </c:numCache>
            </c:numRef>
          </c:xVal>
          <c:yVal>
            <c:numRef>
              <c:f>PIPER!$AM$18:$AM$20</c:f>
              <c:numCache>
                <c:formatCode>0.00</c:formatCode>
                <c:ptCount val="3"/>
              </c:numCache>
            </c:numRef>
          </c:yVal>
          <c:smooth val="0"/>
          <c:extLst>
            <c:ext xmlns:c16="http://schemas.microsoft.com/office/drawing/2014/chart" uri="{C3380CC4-5D6E-409C-BE32-E72D297353CC}">
              <c16:uniqueId val="{00000004-620A-4A32-9751-90ED0E88E731}"/>
            </c:ext>
          </c:extLst>
        </c:ser>
        <c:ser>
          <c:idx val="32"/>
          <c:order val="5"/>
          <c:tx>
            <c:strRef>
              <c:f>PIPER!$AK$21</c:f>
              <c:strCache>
                <c:ptCount val="1"/>
              </c:strCache>
            </c:strRef>
          </c:tx>
          <c:spPr>
            <a:ln w="25400" cap="rnd">
              <a:noFill/>
              <a:round/>
            </a:ln>
            <a:effectLst/>
          </c:spPr>
          <c:marker>
            <c:symbol val="circle"/>
            <c:size val="8"/>
            <c:spPr>
              <a:solidFill>
                <a:srgbClr val="00FF00"/>
              </a:solidFill>
              <a:ln w="9525">
                <a:noFill/>
              </a:ln>
              <a:effectLst/>
              <a:scene3d>
                <a:camera prst="orthographicFront"/>
                <a:lightRig rig="threePt" dir="t"/>
              </a:scene3d>
              <a:sp3d>
                <a:bevelT/>
              </a:sp3d>
            </c:spPr>
          </c:marker>
          <c:xVal>
            <c:numRef>
              <c:f>PIPER!$AL$22:$AL$24</c:f>
              <c:numCache>
                <c:formatCode>0.00</c:formatCode>
                <c:ptCount val="3"/>
              </c:numCache>
            </c:numRef>
          </c:xVal>
          <c:yVal>
            <c:numRef>
              <c:f>PIPER!$AM$22:$AM$24</c:f>
              <c:numCache>
                <c:formatCode>0.00</c:formatCode>
                <c:ptCount val="3"/>
              </c:numCache>
            </c:numRef>
          </c:yVal>
          <c:smooth val="0"/>
          <c:extLst>
            <c:ext xmlns:c16="http://schemas.microsoft.com/office/drawing/2014/chart" uri="{C3380CC4-5D6E-409C-BE32-E72D297353CC}">
              <c16:uniqueId val="{00000005-620A-4A32-9751-90ED0E88E731}"/>
            </c:ext>
          </c:extLst>
        </c:ser>
        <c:ser>
          <c:idx val="33"/>
          <c:order val="6"/>
          <c:tx>
            <c:strRef>
              <c:f>PIPER!$AO$1</c:f>
              <c:strCache>
                <c:ptCount val="1"/>
              </c:strCache>
            </c:strRef>
          </c:tx>
          <c:spPr>
            <a:ln w="25400" cap="rnd">
              <a:noFill/>
              <a:round/>
            </a:ln>
            <a:effectLst/>
          </c:spPr>
          <c:marker>
            <c:symbol val="circle"/>
            <c:size val="8"/>
            <c:spPr>
              <a:solidFill>
                <a:srgbClr val="FFCCCC"/>
              </a:solidFill>
              <a:ln w="9525">
                <a:solidFill>
                  <a:schemeClr val="tx1"/>
                </a:solidFill>
              </a:ln>
              <a:effectLst/>
              <a:scene3d>
                <a:camera prst="orthographicFront"/>
                <a:lightRig rig="threePt" dir="t"/>
              </a:scene3d>
              <a:sp3d prstMaterial="metal">
                <a:bevelT/>
                <a:bevelB/>
              </a:sp3d>
            </c:spPr>
          </c:marker>
          <c:xVal>
            <c:numRef>
              <c:f>PIPER!$AP$2:$AP$4</c:f>
              <c:numCache>
                <c:formatCode>0.00</c:formatCode>
                <c:ptCount val="3"/>
              </c:numCache>
            </c:numRef>
          </c:xVal>
          <c:yVal>
            <c:numRef>
              <c:f>PIPER!$AQ$2:$AQ$4</c:f>
              <c:numCache>
                <c:formatCode>0.00</c:formatCode>
                <c:ptCount val="3"/>
              </c:numCache>
            </c:numRef>
          </c:yVal>
          <c:smooth val="0"/>
          <c:extLst>
            <c:ext xmlns:c16="http://schemas.microsoft.com/office/drawing/2014/chart" uri="{C3380CC4-5D6E-409C-BE32-E72D297353CC}">
              <c16:uniqueId val="{00000006-620A-4A32-9751-90ED0E88E731}"/>
            </c:ext>
          </c:extLst>
        </c:ser>
        <c:ser>
          <c:idx val="34"/>
          <c:order val="7"/>
          <c:tx>
            <c:strRef>
              <c:f>PIPER!$AO$5</c:f>
              <c:strCache>
                <c:ptCount val="1"/>
              </c:strCache>
            </c:strRef>
          </c:tx>
          <c:spPr>
            <a:ln w="25400" cap="rnd">
              <a:noFill/>
              <a:round/>
            </a:ln>
            <a:effectLst/>
          </c:spPr>
          <c:marker>
            <c:symbol val="circle"/>
            <c:size val="8"/>
            <c:spPr>
              <a:solidFill>
                <a:schemeClr val="bg1"/>
              </a:solidFill>
              <a:ln w="6350">
                <a:solidFill>
                  <a:srgbClr val="0000FF"/>
                </a:solidFill>
              </a:ln>
              <a:effectLst/>
              <a:scene3d>
                <a:camera prst="orthographicFront"/>
                <a:lightRig rig="threePt" dir="t"/>
              </a:scene3d>
              <a:sp3d>
                <a:bevelT/>
              </a:sp3d>
            </c:spPr>
          </c:marker>
          <c:xVal>
            <c:numRef>
              <c:f>PIPER!$AP$6:$AP$8</c:f>
              <c:numCache>
                <c:formatCode>0.00</c:formatCode>
                <c:ptCount val="3"/>
              </c:numCache>
            </c:numRef>
          </c:xVal>
          <c:yVal>
            <c:numRef>
              <c:f>PIPER!$AQ$6:$AQ$8</c:f>
              <c:numCache>
                <c:formatCode>0.00</c:formatCode>
                <c:ptCount val="3"/>
              </c:numCache>
            </c:numRef>
          </c:yVal>
          <c:smooth val="0"/>
          <c:extLst>
            <c:ext xmlns:c16="http://schemas.microsoft.com/office/drawing/2014/chart" uri="{C3380CC4-5D6E-409C-BE32-E72D297353CC}">
              <c16:uniqueId val="{00000007-620A-4A32-9751-90ED0E88E731}"/>
            </c:ext>
          </c:extLst>
        </c:ser>
        <c:ser>
          <c:idx val="35"/>
          <c:order val="8"/>
          <c:tx>
            <c:strRef>
              <c:f>PIPER!$AO$9</c:f>
              <c:strCache>
                <c:ptCount val="1"/>
              </c:strCache>
            </c:strRef>
          </c:tx>
          <c:spPr>
            <a:ln w="25400" cap="rnd">
              <a:noFill/>
              <a:round/>
            </a:ln>
            <a:effectLst>
              <a:glow rad="88900">
                <a:schemeClr val="accent3">
                  <a:satMod val="175000"/>
                  <a:alpha val="40000"/>
                </a:schemeClr>
              </a:glow>
            </a:effectLst>
          </c:spPr>
          <c:marker>
            <c:symbol val="circle"/>
            <c:size val="8"/>
            <c:spPr>
              <a:solidFill>
                <a:srgbClr val="259F11"/>
              </a:solidFill>
              <a:ln w="9525">
                <a:solidFill>
                  <a:srgbClr val="259F11"/>
                </a:solidFill>
              </a:ln>
              <a:effectLst>
                <a:glow rad="88900">
                  <a:schemeClr val="accent3">
                    <a:satMod val="175000"/>
                    <a:alpha val="40000"/>
                  </a:schemeClr>
                </a:glow>
              </a:effectLst>
            </c:spPr>
          </c:marker>
          <c:xVal>
            <c:numRef>
              <c:f>PIPER!$AP$10:$AP$12</c:f>
              <c:numCache>
                <c:formatCode>0.00</c:formatCode>
                <c:ptCount val="3"/>
              </c:numCache>
            </c:numRef>
          </c:xVal>
          <c:yVal>
            <c:numRef>
              <c:f>PIPER!$AQ$10:$AQ$12</c:f>
              <c:numCache>
                <c:formatCode>0.00</c:formatCode>
                <c:ptCount val="3"/>
              </c:numCache>
            </c:numRef>
          </c:yVal>
          <c:smooth val="0"/>
          <c:extLst>
            <c:ext xmlns:c16="http://schemas.microsoft.com/office/drawing/2014/chart" uri="{C3380CC4-5D6E-409C-BE32-E72D297353CC}">
              <c16:uniqueId val="{00000008-620A-4A32-9751-90ED0E88E731}"/>
            </c:ext>
          </c:extLst>
        </c:ser>
        <c:ser>
          <c:idx val="36"/>
          <c:order val="9"/>
          <c:tx>
            <c:strRef>
              <c:f>PIPER!$AO$13</c:f>
              <c:strCache>
                <c:ptCount val="1"/>
              </c:strCache>
            </c:strRef>
          </c:tx>
          <c:spPr>
            <a:ln w="25400" cap="rnd">
              <a:noFill/>
              <a:round/>
            </a:ln>
            <a:effectLst>
              <a:glow rad="76200">
                <a:schemeClr val="accent5">
                  <a:satMod val="175000"/>
                  <a:alpha val="40000"/>
                </a:schemeClr>
              </a:glow>
            </a:effectLst>
          </c:spPr>
          <c:marker>
            <c:symbol val="circle"/>
            <c:size val="8"/>
            <c:spPr>
              <a:solidFill>
                <a:schemeClr val="accent1">
                  <a:lumMod val="70000"/>
                  <a:lumOff val="30000"/>
                </a:schemeClr>
              </a:solidFill>
              <a:ln w="9525">
                <a:solidFill>
                  <a:schemeClr val="accent1">
                    <a:lumMod val="70000"/>
                    <a:lumOff val="30000"/>
                  </a:schemeClr>
                </a:solidFill>
              </a:ln>
              <a:effectLst>
                <a:glow rad="76200">
                  <a:schemeClr val="accent5">
                    <a:satMod val="175000"/>
                    <a:alpha val="40000"/>
                  </a:schemeClr>
                </a:glow>
              </a:effectLst>
            </c:spPr>
          </c:marker>
          <c:xVal>
            <c:numRef>
              <c:f>PIPER!$AP$14:$AP$16</c:f>
              <c:numCache>
                <c:formatCode>0.00</c:formatCode>
                <c:ptCount val="3"/>
              </c:numCache>
            </c:numRef>
          </c:xVal>
          <c:yVal>
            <c:numRef>
              <c:f>PIPER!$AQ$14:$AQ$16</c:f>
              <c:numCache>
                <c:formatCode>0.00</c:formatCode>
                <c:ptCount val="3"/>
              </c:numCache>
            </c:numRef>
          </c:yVal>
          <c:smooth val="0"/>
          <c:extLst>
            <c:ext xmlns:c16="http://schemas.microsoft.com/office/drawing/2014/chart" uri="{C3380CC4-5D6E-409C-BE32-E72D297353CC}">
              <c16:uniqueId val="{00000009-620A-4A32-9751-90ED0E88E731}"/>
            </c:ext>
          </c:extLst>
        </c:ser>
        <c:ser>
          <c:idx val="44"/>
          <c:order val="10"/>
          <c:tx>
            <c:strRef>
              <c:f>PIPER!$AO$17</c:f>
              <c:strCache>
                <c:ptCount val="1"/>
              </c:strCache>
            </c:strRef>
          </c:tx>
          <c:spPr>
            <a:ln w="25400" cap="rnd">
              <a:noFill/>
              <a:round/>
            </a:ln>
            <a:effectLst/>
          </c:spPr>
          <c:marker>
            <c:symbol val="square"/>
            <c:size val="8"/>
            <c:spPr>
              <a:solidFill>
                <a:srgbClr val="FF0000"/>
              </a:solidFill>
              <a:ln w="9525">
                <a:solidFill>
                  <a:srgbClr val="FF0000"/>
                </a:solidFill>
              </a:ln>
              <a:effectLst/>
              <a:scene3d>
                <a:camera prst="orthographicFront"/>
                <a:lightRig rig="threePt" dir="t"/>
              </a:scene3d>
              <a:sp3d>
                <a:bevelT/>
              </a:sp3d>
            </c:spPr>
          </c:marker>
          <c:xVal>
            <c:numRef>
              <c:f>PIPER!$AP$18:$AP$20</c:f>
              <c:numCache>
                <c:formatCode>0.00</c:formatCode>
                <c:ptCount val="3"/>
              </c:numCache>
            </c:numRef>
          </c:xVal>
          <c:yVal>
            <c:numRef>
              <c:f>PIPER!$AQ$18:$AQ$20</c:f>
              <c:numCache>
                <c:formatCode>0.00</c:formatCode>
                <c:ptCount val="3"/>
              </c:numCache>
            </c:numRef>
          </c:yVal>
          <c:smooth val="0"/>
          <c:extLst>
            <c:ext xmlns:c16="http://schemas.microsoft.com/office/drawing/2014/chart" uri="{C3380CC4-5D6E-409C-BE32-E72D297353CC}">
              <c16:uniqueId val="{0000000A-620A-4A32-9751-90ED0E88E731}"/>
            </c:ext>
          </c:extLst>
        </c:ser>
        <c:ser>
          <c:idx val="45"/>
          <c:order val="11"/>
          <c:tx>
            <c:strRef>
              <c:f>PIPER!$AO$21</c:f>
              <c:strCache>
                <c:ptCount val="1"/>
              </c:strCache>
            </c:strRef>
          </c:tx>
          <c:spPr>
            <a:ln w="25400" cap="rnd">
              <a:noFill/>
              <a:round/>
            </a:ln>
            <a:effectLst/>
          </c:spPr>
          <c:marker>
            <c:symbol val="square"/>
            <c:size val="8"/>
            <c:spPr>
              <a:solidFill>
                <a:srgbClr val="FFFF00"/>
              </a:solidFill>
              <a:ln w="9525">
                <a:solidFill>
                  <a:srgbClr val="FFFF00"/>
                </a:solidFill>
              </a:ln>
              <a:effectLst/>
              <a:scene3d>
                <a:camera prst="orthographicFront"/>
                <a:lightRig rig="threePt" dir="t"/>
              </a:scene3d>
              <a:sp3d>
                <a:bevelT/>
              </a:sp3d>
            </c:spPr>
          </c:marker>
          <c:xVal>
            <c:numRef>
              <c:f>PIPER!$AP$22:$AP$24</c:f>
              <c:numCache>
                <c:formatCode>0.00</c:formatCode>
                <c:ptCount val="3"/>
              </c:numCache>
            </c:numRef>
          </c:xVal>
          <c:yVal>
            <c:numRef>
              <c:f>PIPER!$AQ$22:$AQ$24</c:f>
              <c:numCache>
                <c:formatCode>0.00</c:formatCode>
                <c:ptCount val="3"/>
              </c:numCache>
            </c:numRef>
          </c:yVal>
          <c:smooth val="0"/>
          <c:extLst>
            <c:ext xmlns:c16="http://schemas.microsoft.com/office/drawing/2014/chart" uri="{C3380CC4-5D6E-409C-BE32-E72D297353CC}">
              <c16:uniqueId val="{0000000B-620A-4A32-9751-90ED0E88E731}"/>
            </c:ext>
          </c:extLst>
        </c:ser>
        <c:ser>
          <c:idx val="46"/>
          <c:order val="12"/>
          <c:tx>
            <c:strRef>
              <c:f>PIPER!$AS$1</c:f>
              <c:strCache>
                <c:ptCount val="1"/>
              </c:strCache>
            </c:strRef>
          </c:tx>
          <c:spPr>
            <a:ln w="25400" cap="rnd">
              <a:noFill/>
              <a:round/>
            </a:ln>
            <a:effectLst/>
          </c:spPr>
          <c:marker>
            <c:symbol val="square"/>
            <c:size val="8"/>
            <c:spPr>
              <a:solidFill>
                <a:schemeClr val="accent5">
                  <a:lumMod val="70000"/>
                </a:schemeClr>
              </a:solidFill>
              <a:ln w="9525">
                <a:solidFill>
                  <a:schemeClr val="accent5">
                    <a:lumMod val="70000"/>
                  </a:schemeClr>
                </a:solidFill>
              </a:ln>
              <a:effectLst/>
              <a:scene3d>
                <a:camera prst="orthographicFront"/>
                <a:lightRig rig="threePt" dir="t"/>
              </a:scene3d>
              <a:sp3d>
                <a:bevelT/>
              </a:sp3d>
            </c:spPr>
          </c:marker>
          <c:xVal>
            <c:numRef>
              <c:f>PIPER!$AT$2:$AT$4</c:f>
              <c:numCache>
                <c:formatCode>0.00</c:formatCode>
                <c:ptCount val="3"/>
              </c:numCache>
            </c:numRef>
          </c:xVal>
          <c:yVal>
            <c:numRef>
              <c:f>PIPER!$AU$2:$AU$4</c:f>
              <c:numCache>
                <c:formatCode>0.00</c:formatCode>
                <c:ptCount val="3"/>
              </c:numCache>
            </c:numRef>
          </c:yVal>
          <c:smooth val="0"/>
          <c:extLst>
            <c:ext xmlns:c16="http://schemas.microsoft.com/office/drawing/2014/chart" uri="{C3380CC4-5D6E-409C-BE32-E72D297353CC}">
              <c16:uniqueId val="{0000000C-620A-4A32-9751-90ED0E88E731}"/>
            </c:ext>
          </c:extLst>
        </c:ser>
        <c:ser>
          <c:idx val="47"/>
          <c:order val="13"/>
          <c:tx>
            <c:strRef>
              <c:f>PIPER!$AS$5</c:f>
              <c:strCache>
                <c:ptCount val="1"/>
              </c:strCache>
            </c:strRef>
          </c:tx>
          <c:spPr>
            <a:ln w="25400" cap="rnd">
              <a:noFill/>
              <a:round/>
            </a:ln>
            <a:effectLst/>
          </c:spPr>
          <c:marker>
            <c:symbol val="square"/>
            <c:size val="8"/>
            <c:spPr>
              <a:solidFill>
                <a:schemeClr val="accent6">
                  <a:lumMod val="70000"/>
                </a:schemeClr>
              </a:solidFill>
              <a:ln w="9525">
                <a:solidFill>
                  <a:schemeClr val="accent6">
                    <a:lumMod val="70000"/>
                  </a:schemeClr>
                </a:solidFill>
              </a:ln>
              <a:effectLst/>
              <a:scene3d>
                <a:camera prst="orthographicFront"/>
                <a:lightRig rig="threePt" dir="t"/>
              </a:scene3d>
              <a:sp3d>
                <a:bevelT/>
              </a:sp3d>
            </c:spPr>
          </c:marker>
          <c:xVal>
            <c:numRef>
              <c:f>PIPER!$AT$6:$AT$8</c:f>
              <c:numCache>
                <c:formatCode>0.00</c:formatCode>
                <c:ptCount val="3"/>
              </c:numCache>
            </c:numRef>
          </c:xVal>
          <c:yVal>
            <c:numRef>
              <c:f>PIPER!$AU$6:$AU$8</c:f>
              <c:numCache>
                <c:formatCode>0.00</c:formatCode>
                <c:ptCount val="3"/>
              </c:numCache>
            </c:numRef>
          </c:yVal>
          <c:smooth val="0"/>
          <c:extLst>
            <c:ext xmlns:c16="http://schemas.microsoft.com/office/drawing/2014/chart" uri="{C3380CC4-5D6E-409C-BE32-E72D297353CC}">
              <c16:uniqueId val="{0000000D-620A-4A32-9751-90ED0E88E731}"/>
            </c:ext>
          </c:extLst>
        </c:ser>
        <c:ser>
          <c:idx val="48"/>
          <c:order val="14"/>
          <c:tx>
            <c:strRef>
              <c:f>PIPER!$AS$9</c:f>
              <c:strCache>
                <c:ptCount val="1"/>
              </c:strCache>
            </c:strRef>
          </c:tx>
          <c:spPr>
            <a:ln w="25400" cap="rnd">
              <a:noFill/>
              <a:round/>
            </a:ln>
            <a:effectLst/>
          </c:spPr>
          <c:marker>
            <c:symbol val="square"/>
            <c:size val="8"/>
            <c:spPr>
              <a:solidFill>
                <a:srgbClr val="CCFFFF"/>
              </a:solidFill>
              <a:ln w="9525">
                <a:solidFill>
                  <a:srgbClr val="CCFFFF"/>
                </a:solidFill>
              </a:ln>
              <a:effectLst/>
              <a:scene3d>
                <a:camera prst="orthographicFront"/>
                <a:lightRig rig="threePt" dir="t"/>
              </a:scene3d>
              <a:sp3d>
                <a:bevelT/>
              </a:sp3d>
            </c:spPr>
          </c:marker>
          <c:xVal>
            <c:numRef>
              <c:f>PIPER!$AT$10:$AT$12</c:f>
              <c:numCache>
                <c:formatCode>0.00</c:formatCode>
                <c:ptCount val="3"/>
              </c:numCache>
            </c:numRef>
          </c:xVal>
          <c:yVal>
            <c:numRef>
              <c:f>PIPER!$AU$10:$AU$12</c:f>
              <c:numCache>
                <c:formatCode>0.00</c:formatCode>
                <c:ptCount val="3"/>
              </c:numCache>
            </c:numRef>
          </c:yVal>
          <c:smooth val="0"/>
          <c:extLst>
            <c:ext xmlns:c16="http://schemas.microsoft.com/office/drawing/2014/chart" uri="{C3380CC4-5D6E-409C-BE32-E72D297353CC}">
              <c16:uniqueId val="{0000000E-620A-4A32-9751-90ED0E88E731}"/>
            </c:ext>
          </c:extLst>
        </c:ser>
        <c:ser>
          <c:idx val="49"/>
          <c:order val="15"/>
          <c:tx>
            <c:strRef>
              <c:f>PIPER!$AS$13</c:f>
              <c:strCache>
                <c:ptCount val="1"/>
              </c:strCache>
            </c:strRef>
          </c:tx>
          <c:spPr>
            <a:ln w="25400" cap="rnd">
              <a:noFill/>
              <a:round/>
            </a:ln>
            <a:effectLst/>
          </c:spPr>
          <c:marker>
            <c:symbol val="square"/>
            <c:size val="8"/>
            <c:spPr>
              <a:solidFill>
                <a:srgbClr val="FFFFCC"/>
              </a:solidFill>
              <a:ln w="9525">
                <a:solidFill>
                  <a:schemeClr val="tx1"/>
                </a:solidFill>
              </a:ln>
              <a:effectLst/>
              <a:scene3d>
                <a:camera prst="orthographicFront"/>
                <a:lightRig rig="threePt" dir="t"/>
              </a:scene3d>
              <a:sp3d>
                <a:bevelT/>
              </a:sp3d>
            </c:spPr>
          </c:marker>
          <c:xVal>
            <c:numRef>
              <c:f>PIPER!$AT$14:$AT$16</c:f>
              <c:numCache>
                <c:formatCode>0.00</c:formatCode>
                <c:ptCount val="3"/>
              </c:numCache>
            </c:numRef>
          </c:xVal>
          <c:yVal>
            <c:numRef>
              <c:f>PIPER!$AU$14:$AU$16</c:f>
              <c:numCache>
                <c:formatCode>0.00</c:formatCode>
                <c:ptCount val="3"/>
              </c:numCache>
            </c:numRef>
          </c:yVal>
          <c:smooth val="0"/>
          <c:extLst>
            <c:ext xmlns:c16="http://schemas.microsoft.com/office/drawing/2014/chart" uri="{C3380CC4-5D6E-409C-BE32-E72D297353CC}">
              <c16:uniqueId val="{0000000F-620A-4A32-9751-90ED0E88E731}"/>
            </c:ext>
          </c:extLst>
        </c:ser>
        <c:ser>
          <c:idx val="50"/>
          <c:order val="16"/>
          <c:tx>
            <c:strRef>
              <c:f>PIPER!$AS$17</c:f>
              <c:strCache>
                <c:ptCount val="1"/>
              </c:strCache>
            </c:strRef>
          </c:tx>
          <c:spPr>
            <a:ln w="25400" cap="rnd">
              <a:noFill/>
              <a:round/>
            </a:ln>
            <a:effectLst/>
          </c:spPr>
          <c:marker>
            <c:symbol val="square"/>
            <c:size val="8"/>
            <c:spPr>
              <a:solidFill>
                <a:srgbClr val="00B0F0"/>
              </a:solidFill>
              <a:ln w="9525">
                <a:solidFill>
                  <a:srgbClr val="00B0F0"/>
                </a:solidFill>
              </a:ln>
              <a:effectLst/>
              <a:scene3d>
                <a:camera prst="orthographicFront"/>
                <a:lightRig rig="morning" dir="t"/>
              </a:scene3d>
              <a:sp3d prstMaterial="matte">
                <a:bevelT prst="angle"/>
                <a:bevelB prst="angle"/>
              </a:sp3d>
            </c:spPr>
          </c:marker>
          <c:xVal>
            <c:numRef>
              <c:f>PIPER!$AT$18:$AT$20</c:f>
              <c:numCache>
                <c:formatCode>0.00</c:formatCode>
                <c:ptCount val="3"/>
              </c:numCache>
            </c:numRef>
          </c:xVal>
          <c:yVal>
            <c:numRef>
              <c:f>PIPER!$AU$18:$AU$20</c:f>
              <c:numCache>
                <c:formatCode>0.00</c:formatCode>
                <c:ptCount val="3"/>
              </c:numCache>
            </c:numRef>
          </c:yVal>
          <c:smooth val="0"/>
          <c:extLst>
            <c:ext xmlns:c16="http://schemas.microsoft.com/office/drawing/2014/chart" uri="{C3380CC4-5D6E-409C-BE32-E72D297353CC}">
              <c16:uniqueId val="{00000010-620A-4A32-9751-90ED0E88E731}"/>
            </c:ext>
          </c:extLst>
        </c:ser>
        <c:ser>
          <c:idx val="51"/>
          <c:order val="17"/>
          <c:tx>
            <c:strRef>
              <c:f>PIPER!$AS$21</c:f>
              <c:strCache>
                <c:ptCount val="1"/>
              </c:strCache>
            </c:strRef>
          </c:tx>
          <c:spPr>
            <a:ln w="25400" cap="rnd">
              <a:noFill/>
              <a:round/>
            </a:ln>
            <a:effectLst/>
          </c:spPr>
          <c:marker>
            <c:symbol val="square"/>
            <c:size val="8"/>
            <c:spPr>
              <a:solidFill>
                <a:srgbClr val="00FF00"/>
              </a:solidFill>
              <a:ln w="9525">
                <a:solidFill>
                  <a:srgbClr val="00FF00"/>
                </a:solidFill>
              </a:ln>
              <a:effectLst/>
              <a:scene3d>
                <a:camera prst="orthographicFront"/>
                <a:lightRig rig="morning" dir="t"/>
              </a:scene3d>
              <a:sp3d>
                <a:bevelT/>
              </a:sp3d>
            </c:spPr>
          </c:marker>
          <c:xVal>
            <c:numRef>
              <c:f>PIPER!$AT$22:$AT$24</c:f>
              <c:numCache>
                <c:formatCode>0.00</c:formatCode>
                <c:ptCount val="3"/>
              </c:numCache>
            </c:numRef>
          </c:xVal>
          <c:yVal>
            <c:numRef>
              <c:f>PIPER!$AU$22:$AU$24</c:f>
              <c:numCache>
                <c:formatCode>0.00</c:formatCode>
                <c:ptCount val="3"/>
              </c:numCache>
            </c:numRef>
          </c:yVal>
          <c:smooth val="0"/>
          <c:extLst>
            <c:ext xmlns:c16="http://schemas.microsoft.com/office/drawing/2014/chart" uri="{C3380CC4-5D6E-409C-BE32-E72D297353CC}">
              <c16:uniqueId val="{00000011-620A-4A32-9751-90ED0E88E731}"/>
            </c:ext>
          </c:extLst>
        </c:ser>
        <c:ser>
          <c:idx val="52"/>
          <c:order val="18"/>
          <c:tx>
            <c:strRef>
              <c:f>PIPER!$AW$1</c:f>
              <c:strCache>
                <c:ptCount val="1"/>
              </c:strCache>
            </c:strRef>
          </c:tx>
          <c:spPr>
            <a:ln w="25400" cap="rnd">
              <a:noFill/>
              <a:round/>
            </a:ln>
            <a:effectLst/>
          </c:spPr>
          <c:marker>
            <c:symbol val="square"/>
            <c:size val="8"/>
            <c:spPr>
              <a:solidFill>
                <a:schemeClr val="accent5">
                  <a:lumMod val="50000"/>
                  <a:lumOff val="50000"/>
                </a:schemeClr>
              </a:solidFill>
              <a:ln w="9525">
                <a:solidFill>
                  <a:schemeClr val="accent5">
                    <a:lumMod val="50000"/>
                    <a:lumOff val="50000"/>
                  </a:schemeClr>
                </a:solidFill>
              </a:ln>
              <a:effectLst/>
              <a:scene3d>
                <a:camera prst="orthographicFront"/>
                <a:lightRig rig="threePt" dir="t"/>
              </a:scene3d>
              <a:sp3d>
                <a:bevelT w="165100" prst="coolSlant"/>
              </a:sp3d>
            </c:spPr>
          </c:marker>
          <c:xVal>
            <c:numRef>
              <c:f>PIPER!$AX$2:$AX$4</c:f>
              <c:numCache>
                <c:formatCode>0.00</c:formatCode>
                <c:ptCount val="3"/>
              </c:numCache>
            </c:numRef>
          </c:xVal>
          <c:yVal>
            <c:numRef>
              <c:f>PIPER!$AY$2:$AY$4</c:f>
              <c:numCache>
                <c:formatCode>0.00</c:formatCode>
                <c:ptCount val="3"/>
              </c:numCache>
            </c:numRef>
          </c:yVal>
          <c:smooth val="0"/>
          <c:extLst>
            <c:ext xmlns:c16="http://schemas.microsoft.com/office/drawing/2014/chart" uri="{C3380CC4-5D6E-409C-BE32-E72D297353CC}">
              <c16:uniqueId val="{00000012-620A-4A32-9751-90ED0E88E731}"/>
            </c:ext>
          </c:extLst>
        </c:ser>
        <c:ser>
          <c:idx val="53"/>
          <c:order val="19"/>
          <c:tx>
            <c:strRef>
              <c:f>PIPER!$AW$5</c:f>
              <c:strCache>
                <c:ptCount val="1"/>
              </c:strCache>
            </c:strRef>
          </c:tx>
          <c:spPr>
            <a:ln w="25400" cap="rnd">
              <a:noFill/>
              <a:round/>
            </a:ln>
            <a:effectLst/>
          </c:spPr>
          <c:marker>
            <c:symbol val="square"/>
            <c:size val="8"/>
            <c:spPr>
              <a:solidFill>
                <a:srgbClr val="FF0000"/>
              </a:solidFill>
              <a:ln w="9525">
                <a:solidFill>
                  <a:srgbClr val="0000FF"/>
                </a:solidFill>
              </a:ln>
              <a:effectLst/>
              <a:scene3d>
                <a:camera prst="orthographicFront"/>
                <a:lightRig rig="sunset" dir="t"/>
              </a:scene3d>
              <a:sp3d>
                <a:bevelT w="139700" h="139700" prst="divot"/>
              </a:sp3d>
            </c:spPr>
          </c:marker>
          <c:xVal>
            <c:numRef>
              <c:f>PIPER!$AX$6:$AX$8</c:f>
              <c:numCache>
                <c:formatCode>0.00</c:formatCode>
                <c:ptCount val="3"/>
              </c:numCache>
            </c:numRef>
          </c:xVal>
          <c:yVal>
            <c:numRef>
              <c:f>PIPER!$AY$6:$AY$8</c:f>
              <c:numCache>
                <c:formatCode>0.00</c:formatCode>
                <c:ptCount val="3"/>
              </c:numCache>
            </c:numRef>
          </c:yVal>
          <c:smooth val="0"/>
          <c:extLst>
            <c:ext xmlns:c16="http://schemas.microsoft.com/office/drawing/2014/chart" uri="{C3380CC4-5D6E-409C-BE32-E72D297353CC}">
              <c16:uniqueId val="{00000013-620A-4A32-9751-90ED0E88E731}"/>
            </c:ext>
          </c:extLst>
        </c:ser>
        <c:ser>
          <c:idx val="54"/>
          <c:order val="20"/>
          <c:tx>
            <c:strRef>
              <c:f>PIPER!$AW$9</c:f>
              <c:strCache>
                <c:ptCount val="1"/>
              </c:strCache>
            </c:strRef>
          </c:tx>
          <c:spPr>
            <a:ln w="25400" cap="rnd">
              <a:noFill/>
              <a:round/>
            </a:ln>
            <a:effectLst/>
          </c:spPr>
          <c:marker>
            <c:symbol val="triangle"/>
            <c:size val="8"/>
            <c:spPr>
              <a:solidFill>
                <a:srgbClr val="FF0000"/>
              </a:solidFill>
              <a:ln w="9525">
                <a:solidFill>
                  <a:srgbClr val="FF0000"/>
                </a:solidFill>
              </a:ln>
              <a:effectLst/>
              <a:scene3d>
                <a:camera prst="orthographicFront"/>
                <a:lightRig rig="threePt" dir="t"/>
              </a:scene3d>
              <a:sp3d>
                <a:bevelT/>
              </a:sp3d>
            </c:spPr>
          </c:marker>
          <c:xVal>
            <c:numRef>
              <c:f>PIPER!$AX$10:$AX$12</c:f>
              <c:numCache>
                <c:formatCode>0.00</c:formatCode>
                <c:ptCount val="3"/>
              </c:numCache>
            </c:numRef>
          </c:xVal>
          <c:yVal>
            <c:numRef>
              <c:f>PIPER!$AY$10:$AY$12</c:f>
              <c:numCache>
                <c:formatCode>0.00</c:formatCode>
                <c:ptCount val="3"/>
              </c:numCache>
            </c:numRef>
          </c:yVal>
          <c:smooth val="0"/>
          <c:extLst>
            <c:ext xmlns:c16="http://schemas.microsoft.com/office/drawing/2014/chart" uri="{C3380CC4-5D6E-409C-BE32-E72D297353CC}">
              <c16:uniqueId val="{00000014-620A-4A32-9751-90ED0E88E731}"/>
            </c:ext>
          </c:extLst>
        </c:ser>
        <c:ser>
          <c:idx val="55"/>
          <c:order val="21"/>
          <c:tx>
            <c:strRef>
              <c:f>PIPER!$AW$13</c:f>
              <c:strCache>
                <c:ptCount val="1"/>
              </c:strCache>
            </c:strRef>
          </c:tx>
          <c:spPr>
            <a:ln w="25400" cap="rnd">
              <a:noFill/>
              <a:round/>
            </a:ln>
            <a:effectLst/>
          </c:spPr>
          <c:marker>
            <c:symbol val="triangle"/>
            <c:size val="8"/>
            <c:spPr>
              <a:solidFill>
                <a:srgbClr val="00B0F0"/>
              </a:solidFill>
              <a:ln w="9525">
                <a:solidFill>
                  <a:srgbClr val="00B0F0"/>
                </a:solidFill>
              </a:ln>
              <a:effectLst/>
              <a:scene3d>
                <a:camera prst="orthographicFront"/>
                <a:lightRig rig="threePt" dir="t"/>
              </a:scene3d>
              <a:sp3d>
                <a:bevelT/>
              </a:sp3d>
            </c:spPr>
          </c:marker>
          <c:xVal>
            <c:numRef>
              <c:f>PIPER!$AX$14:$AX$16</c:f>
              <c:numCache>
                <c:formatCode>0.00</c:formatCode>
                <c:ptCount val="3"/>
              </c:numCache>
            </c:numRef>
          </c:xVal>
          <c:yVal>
            <c:numRef>
              <c:f>PIPER!$AY$14:$AY$16</c:f>
              <c:numCache>
                <c:formatCode>0.00</c:formatCode>
                <c:ptCount val="3"/>
              </c:numCache>
            </c:numRef>
          </c:yVal>
          <c:smooth val="0"/>
          <c:extLst>
            <c:ext xmlns:c16="http://schemas.microsoft.com/office/drawing/2014/chart" uri="{C3380CC4-5D6E-409C-BE32-E72D297353CC}">
              <c16:uniqueId val="{00000015-620A-4A32-9751-90ED0E88E731}"/>
            </c:ext>
          </c:extLst>
        </c:ser>
        <c:ser>
          <c:idx val="56"/>
          <c:order val="22"/>
          <c:tx>
            <c:strRef>
              <c:f>PIPER!$AW$17</c:f>
              <c:strCache>
                <c:ptCount val="1"/>
              </c:strCache>
            </c:strRef>
          </c:tx>
          <c:spPr>
            <a:ln w="25400" cap="rnd">
              <a:noFill/>
              <a:round/>
            </a:ln>
            <a:effectLst/>
          </c:spPr>
          <c:marker>
            <c:symbol val="triangle"/>
            <c:size val="8"/>
            <c:spPr>
              <a:solidFill>
                <a:srgbClr val="00FF00"/>
              </a:solidFill>
              <a:ln w="9525">
                <a:solidFill>
                  <a:srgbClr val="00FF00"/>
                </a:solidFill>
              </a:ln>
              <a:effectLst/>
              <a:scene3d>
                <a:camera prst="orthographicFront"/>
                <a:lightRig rig="threePt" dir="t"/>
              </a:scene3d>
              <a:sp3d>
                <a:bevelT/>
              </a:sp3d>
            </c:spPr>
          </c:marker>
          <c:xVal>
            <c:numRef>
              <c:f>PIPER!$AX$18:$AX$20</c:f>
              <c:numCache>
                <c:formatCode>0.00</c:formatCode>
                <c:ptCount val="3"/>
              </c:numCache>
            </c:numRef>
          </c:xVal>
          <c:yVal>
            <c:numRef>
              <c:f>PIPER!$AY$18:$AY$20</c:f>
              <c:numCache>
                <c:formatCode>0.00</c:formatCode>
                <c:ptCount val="3"/>
              </c:numCache>
            </c:numRef>
          </c:yVal>
          <c:smooth val="0"/>
          <c:extLst>
            <c:ext xmlns:c16="http://schemas.microsoft.com/office/drawing/2014/chart" uri="{C3380CC4-5D6E-409C-BE32-E72D297353CC}">
              <c16:uniqueId val="{00000016-620A-4A32-9751-90ED0E88E731}"/>
            </c:ext>
          </c:extLst>
        </c:ser>
        <c:ser>
          <c:idx val="57"/>
          <c:order val="23"/>
          <c:tx>
            <c:strRef>
              <c:f>PIPER!$AW$21</c:f>
              <c:strCache>
                <c:ptCount val="1"/>
              </c:strCache>
            </c:strRef>
          </c:tx>
          <c:spPr>
            <a:ln w="25400" cap="rnd">
              <a:noFill/>
              <a:round/>
            </a:ln>
            <a:effectLst/>
          </c:spPr>
          <c:marker>
            <c:symbol val="triangle"/>
            <c:size val="8"/>
            <c:spPr>
              <a:solidFill>
                <a:srgbClr val="FFFF00"/>
              </a:solidFill>
              <a:ln w="9525">
                <a:solidFill>
                  <a:srgbClr val="FFFF00"/>
                </a:solidFill>
              </a:ln>
              <a:effectLst/>
              <a:scene3d>
                <a:camera prst="orthographicFront"/>
                <a:lightRig rig="threePt" dir="t"/>
              </a:scene3d>
              <a:sp3d>
                <a:bevelT/>
              </a:sp3d>
            </c:spPr>
          </c:marker>
          <c:xVal>
            <c:numRef>
              <c:f>PIPER!$AX$22:$AX$24</c:f>
              <c:numCache>
                <c:formatCode>0.00</c:formatCode>
                <c:ptCount val="3"/>
              </c:numCache>
            </c:numRef>
          </c:xVal>
          <c:yVal>
            <c:numRef>
              <c:f>PIPER!$AY$22:$AY$24</c:f>
              <c:numCache>
                <c:formatCode>0.00</c:formatCode>
                <c:ptCount val="3"/>
              </c:numCache>
            </c:numRef>
          </c:yVal>
          <c:smooth val="0"/>
          <c:extLst>
            <c:ext xmlns:c16="http://schemas.microsoft.com/office/drawing/2014/chart" uri="{C3380CC4-5D6E-409C-BE32-E72D297353CC}">
              <c16:uniqueId val="{00000017-620A-4A32-9751-90ED0E88E731}"/>
            </c:ext>
          </c:extLst>
        </c:ser>
        <c:ser>
          <c:idx val="58"/>
          <c:order val="24"/>
          <c:tx>
            <c:strRef>
              <c:f>PIPER!$BA$1</c:f>
              <c:strCache>
                <c:ptCount val="1"/>
              </c:strCache>
            </c:strRef>
          </c:tx>
          <c:spPr>
            <a:ln w="25400" cap="rnd">
              <a:noFill/>
              <a:round/>
            </a:ln>
            <a:effectLst/>
          </c:spPr>
          <c:marker>
            <c:symbol val="triangle"/>
            <c:size val="8"/>
            <c:spPr>
              <a:solidFill>
                <a:srgbClr val="FFFFCC"/>
              </a:solidFill>
              <a:ln w="9525">
                <a:solidFill>
                  <a:srgbClr val="FFFFCC"/>
                </a:solidFill>
              </a:ln>
              <a:effectLst/>
              <a:scene3d>
                <a:camera prst="orthographicFront"/>
                <a:lightRig rig="threePt" dir="t"/>
              </a:scene3d>
              <a:sp3d>
                <a:bevelT/>
              </a:sp3d>
            </c:spPr>
          </c:marker>
          <c:xVal>
            <c:numRef>
              <c:f>PIPER!$BB$2:$BB$4</c:f>
              <c:numCache>
                <c:formatCode>General</c:formatCode>
                <c:ptCount val="3"/>
              </c:numCache>
            </c:numRef>
          </c:xVal>
          <c:yVal>
            <c:numRef>
              <c:f>PIPER!$BC$2:$BC$4</c:f>
              <c:numCache>
                <c:formatCode>General</c:formatCode>
                <c:ptCount val="3"/>
              </c:numCache>
            </c:numRef>
          </c:yVal>
          <c:smooth val="0"/>
          <c:extLst>
            <c:ext xmlns:c16="http://schemas.microsoft.com/office/drawing/2014/chart" uri="{C3380CC4-5D6E-409C-BE32-E72D297353CC}">
              <c16:uniqueId val="{00000018-620A-4A32-9751-90ED0E88E731}"/>
            </c:ext>
          </c:extLst>
        </c:ser>
        <c:ser>
          <c:idx val="59"/>
          <c:order val="25"/>
          <c:tx>
            <c:strRef>
              <c:f>PIPER!$BA$5</c:f>
              <c:strCache>
                <c:ptCount val="1"/>
              </c:strCache>
            </c:strRef>
          </c:tx>
          <c:spPr>
            <a:ln w="25400" cap="rnd">
              <a:noFill/>
              <a:round/>
            </a:ln>
            <a:effectLst/>
          </c:spPr>
          <c:marker>
            <c:symbol val="triangle"/>
            <c:size val="8"/>
            <c:spPr>
              <a:solidFill>
                <a:schemeClr val="accent6"/>
              </a:solidFill>
              <a:ln w="9525">
                <a:solidFill>
                  <a:schemeClr val="accent6"/>
                </a:solidFill>
              </a:ln>
              <a:effectLst/>
              <a:scene3d>
                <a:camera prst="orthographicFront"/>
                <a:lightRig rig="threePt" dir="t"/>
              </a:scene3d>
              <a:sp3d>
                <a:bevelT/>
              </a:sp3d>
            </c:spPr>
          </c:marker>
          <c:xVal>
            <c:numRef>
              <c:f>PIPER!$BB$6:$BB$8</c:f>
              <c:numCache>
                <c:formatCode>0.00</c:formatCode>
                <c:ptCount val="3"/>
              </c:numCache>
            </c:numRef>
          </c:xVal>
          <c:yVal>
            <c:numRef>
              <c:f>PIPER!$BC$6:$BC$8</c:f>
              <c:numCache>
                <c:formatCode>0.00</c:formatCode>
                <c:ptCount val="3"/>
              </c:numCache>
            </c:numRef>
          </c:yVal>
          <c:smooth val="0"/>
          <c:extLst>
            <c:ext xmlns:c16="http://schemas.microsoft.com/office/drawing/2014/chart" uri="{C3380CC4-5D6E-409C-BE32-E72D297353CC}">
              <c16:uniqueId val="{00000019-620A-4A32-9751-90ED0E88E731}"/>
            </c:ext>
          </c:extLst>
        </c:ser>
        <c:ser>
          <c:idx val="60"/>
          <c:order val="26"/>
          <c:tx>
            <c:strRef>
              <c:f>PIPER!$BA$9</c:f>
              <c:strCache>
                <c:ptCount val="1"/>
              </c:strCache>
            </c:strRef>
          </c:tx>
          <c:spPr>
            <a:ln w="25400" cap="rnd">
              <a:noFill/>
              <a:round/>
            </a:ln>
            <a:effectLst/>
          </c:spPr>
          <c:marker>
            <c:symbol val="triangle"/>
            <c:size val="8"/>
            <c:spPr>
              <a:solidFill>
                <a:srgbClr val="FFCCCC"/>
              </a:solidFill>
              <a:ln w="9525">
                <a:solidFill>
                  <a:srgbClr val="FFCCCC"/>
                </a:solidFill>
              </a:ln>
              <a:effectLst/>
              <a:scene3d>
                <a:camera prst="orthographicFront"/>
                <a:lightRig rig="threePt" dir="t"/>
              </a:scene3d>
              <a:sp3d prstMaterial="matte">
                <a:bevelT/>
              </a:sp3d>
            </c:spPr>
          </c:marker>
          <c:xVal>
            <c:numRef>
              <c:f>PIPER!$BB$10:$BB$12</c:f>
              <c:numCache>
                <c:formatCode>0.00</c:formatCode>
                <c:ptCount val="3"/>
              </c:numCache>
            </c:numRef>
          </c:xVal>
          <c:yVal>
            <c:numRef>
              <c:f>PIPER!$BC$10:$BC$12</c:f>
              <c:numCache>
                <c:formatCode>0.00</c:formatCode>
                <c:ptCount val="3"/>
              </c:numCache>
            </c:numRef>
          </c:yVal>
          <c:smooth val="0"/>
          <c:extLst>
            <c:ext xmlns:c16="http://schemas.microsoft.com/office/drawing/2014/chart" uri="{C3380CC4-5D6E-409C-BE32-E72D297353CC}">
              <c16:uniqueId val="{0000001A-620A-4A32-9751-90ED0E88E731}"/>
            </c:ext>
          </c:extLst>
        </c:ser>
        <c:ser>
          <c:idx val="61"/>
          <c:order val="27"/>
          <c:tx>
            <c:strRef>
              <c:f>PIPER!$BA$13</c:f>
              <c:strCache>
                <c:ptCount val="1"/>
              </c:strCache>
            </c:strRef>
          </c:tx>
          <c:spPr>
            <a:ln w="25400" cap="rnd">
              <a:noFill/>
              <a:round/>
            </a:ln>
            <a:effectLst>
              <a:glow rad="101600">
                <a:schemeClr val="accent3">
                  <a:satMod val="175000"/>
                  <a:alpha val="40000"/>
                </a:schemeClr>
              </a:glow>
            </a:effectLst>
          </c:spPr>
          <c:marker>
            <c:symbol val="triangle"/>
            <c:size val="8"/>
            <c:spPr>
              <a:solidFill>
                <a:schemeClr val="bg1"/>
              </a:solidFill>
              <a:ln w="9525">
                <a:solidFill>
                  <a:schemeClr val="tx1"/>
                </a:solidFill>
              </a:ln>
              <a:effectLst>
                <a:glow rad="101600">
                  <a:schemeClr val="accent3">
                    <a:satMod val="175000"/>
                    <a:alpha val="40000"/>
                  </a:schemeClr>
                </a:glow>
              </a:effectLst>
            </c:spPr>
          </c:marker>
          <c:xVal>
            <c:numRef>
              <c:f>PIPER!$BB$14:$BB$16</c:f>
              <c:numCache>
                <c:formatCode>0.00</c:formatCode>
                <c:ptCount val="3"/>
              </c:numCache>
            </c:numRef>
          </c:xVal>
          <c:yVal>
            <c:numRef>
              <c:f>PIPER!$BC$14:$BC$16</c:f>
              <c:numCache>
                <c:formatCode>0.00</c:formatCode>
                <c:ptCount val="3"/>
              </c:numCache>
            </c:numRef>
          </c:yVal>
          <c:smooth val="0"/>
          <c:extLst>
            <c:ext xmlns:c16="http://schemas.microsoft.com/office/drawing/2014/chart" uri="{C3380CC4-5D6E-409C-BE32-E72D297353CC}">
              <c16:uniqueId val="{0000001B-620A-4A32-9751-90ED0E88E731}"/>
            </c:ext>
          </c:extLst>
        </c:ser>
        <c:ser>
          <c:idx val="62"/>
          <c:order val="28"/>
          <c:tx>
            <c:strRef>
              <c:f>PIPER!$BA$17</c:f>
              <c:strCache>
                <c:ptCount val="1"/>
              </c:strCache>
            </c:strRef>
          </c:tx>
          <c:spPr>
            <a:ln w="25400" cap="rnd">
              <a:noFill/>
              <a:round/>
            </a:ln>
            <a:effectLst>
              <a:glow rad="101600">
                <a:schemeClr val="accent1">
                  <a:satMod val="175000"/>
                  <a:alpha val="40000"/>
                </a:schemeClr>
              </a:glow>
            </a:effectLst>
          </c:spPr>
          <c:marker>
            <c:symbol val="triangle"/>
            <c:size val="8"/>
            <c:spPr>
              <a:solidFill>
                <a:schemeClr val="bg1"/>
              </a:solidFill>
              <a:ln w="9525">
                <a:solidFill>
                  <a:srgbClr val="FF0000"/>
                </a:solidFill>
              </a:ln>
              <a:effectLst>
                <a:glow rad="101600">
                  <a:schemeClr val="accent1">
                    <a:satMod val="175000"/>
                    <a:alpha val="40000"/>
                  </a:schemeClr>
                </a:glow>
              </a:effectLst>
            </c:spPr>
          </c:marker>
          <c:xVal>
            <c:numRef>
              <c:f>PIPER!$BB$18:$BB$20</c:f>
              <c:numCache>
                <c:formatCode>0.00</c:formatCode>
                <c:ptCount val="3"/>
              </c:numCache>
            </c:numRef>
          </c:xVal>
          <c:yVal>
            <c:numRef>
              <c:f>PIPER!$BC$18:$BC$20</c:f>
              <c:numCache>
                <c:formatCode>0.00</c:formatCode>
                <c:ptCount val="3"/>
              </c:numCache>
            </c:numRef>
          </c:yVal>
          <c:smooth val="0"/>
          <c:extLst>
            <c:ext xmlns:c16="http://schemas.microsoft.com/office/drawing/2014/chart" uri="{C3380CC4-5D6E-409C-BE32-E72D297353CC}">
              <c16:uniqueId val="{0000001C-620A-4A32-9751-90ED0E88E731}"/>
            </c:ext>
          </c:extLst>
        </c:ser>
        <c:ser>
          <c:idx val="63"/>
          <c:order val="29"/>
          <c:tx>
            <c:strRef>
              <c:f>PIPER!$BA$21</c:f>
              <c:strCache>
                <c:ptCount val="1"/>
              </c:strCache>
            </c:strRef>
          </c:tx>
          <c:spPr>
            <a:ln w="25400" cap="rnd">
              <a:noFill/>
              <a:round/>
            </a:ln>
            <a:effectLst>
              <a:glow rad="101600">
                <a:schemeClr val="accent2">
                  <a:satMod val="175000"/>
                  <a:alpha val="40000"/>
                </a:schemeClr>
              </a:glow>
            </a:effectLst>
          </c:spPr>
          <c:marker>
            <c:symbol val="triangle"/>
            <c:size val="8"/>
            <c:spPr>
              <a:solidFill>
                <a:schemeClr val="bg1">
                  <a:lumMod val="95000"/>
                </a:schemeClr>
              </a:solidFill>
              <a:ln w="9525">
                <a:solidFill>
                  <a:srgbClr val="00FF00"/>
                </a:solidFill>
              </a:ln>
              <a:effectLst>
                <a:glow rad="101600">
                  <a:schemeClr val="accent2">
                    <a:satMod val="175000"/>
                    <a:alpha val="40000"/>
                  </a:schemeClr>
                </a:glow>
              </a:effectLst>
            </c:spPr>
          </c:marker>
          <c:xVal>
            <c:numRef>
              <c:f>PIPER!$BB$22:$BB$24</c:f>
              <c:numCache>
                <c:formatCode>0.00</c:formatCode>
                <c:ptCount val="3"/>
              </c:numCache>
            </c:numRef>
          </c:xVal>
          <c:yVal>
            <c:numRef>
              <c:f>PIPER!$BC$22:$BC$24</c:f>
              <c:numCache>
                <c:formatCode>0.00</c:formatCode>
                <c:ptCount val="3"/>
              </c:numCache>
            </c:numRef>
          </c:yVal>
          <c:smooth val="0"/>
          <c:extLst>
            <c:ext xmlns:c16="http://schemas.microsoft.com/office/drawing/2014/chart" uri="{C3380CC4-5D6E-409C-BE32-E72D297353CC}">
              <c16:uniqueId val="{0000001D-620A-4A32-9751-90ED0E88E731}"/>
            </c:ext>
          </c:extLst>
        </c:ser>
        <c:ser>
          <c:idx val="0"/>
          <c:order val="30"/>
          <c:tx>
            <c:v>diagramma cationi</c:v>
          </c:tx>
          <c:spPr>
            <a:ln w="15875" cap="rnd">
              <a:solidFill>
                <a:srgbClr val="0070C0"/>
              </a:solidFill>
              <a:round/>
            </a:ln>
            <a:effectLst/>
          </c:spPr>
          <c:marker>
            <c:symbol val="none"/>
          </c:marker>
          <c:xVal>
            <c:numRef>
              <c:f>PIPER!$AK$29:$AK$32</c:f>
              <c:numCache>
                <c:formatCode>General</c:formatCode>
                <c:ptCount val="4"/>
                <c:pt idx="0">
                  <c:v>0</c:v>
                </c:pt>
                <c:pt idx="1">
                  <c:v>50</c:v>
                </c:pt>
                <c:pt idx="2">
                  <c:v>100</c:v>
                </c:pt>
                <c:pt idx="3">
                  <c:v>0</c:v>
                </c:pt>
              </c:numCache>
            </c:numRef>
          </c:xVal>
          <c:yVal>
            <c:numRef>
              <c:f>PIPER!$AL$29:$AL$32</c:f>
              <c:numCache>
                <c:formatCode>General</c:formatCode>
                <c:ptCount val="4"/>
                <c:pt idx="0">
                  <c:v>0</c:v>
                </c:pt>
                <c:pt idx="1">
                  <c:v>100</c:v>
                </c:pt>
                <c:pt idx="2">
                  <c:v>0</c:v>
                </c:pt>
                <c:pt idx="3">
                  <c:v>0</c:v>
                </c:pt>
              </c:numCache>
            </c:numRef>
          </c:yVal>
          <c:smooth val="0"/>
          <c:extLst>
            <c:ext xmlns:c16="http://schemas.microsoft.com/office/drawing/2014/chart" uri="{C3380CC4-5D6E-409C-BE32-E72D297353CC}">
              <c16:uniqueId val="{0000001E-620A-4A32-9751-90ED0E88E731}"/>
            </c:ext>
          </c:extLst>
        </c:ser>
        <c:ser>
          <c:idx val="1"/>
          <c:order val="31"/>
          <c:tx>
            <c:v>diagramma anioni</c:v>
          </c:tx>
          <c:spPr>
            <a:ln w="15875" cap="rnd">
              <a:solidFill>
                <a:schemeClr val="accent2"/>
              </a:solidFill>
              <a:round/>
            </a:ln>
            <a:effectLst/>
          </c:spPr>
          <c:marker>
            <c:symbol val="none"/>
          </c:marker>
          <c:xVal>
            <c:numRef>
              <c:f>PIPER!$AN$29:$AN$32</c:f>
              <c:numCache>
                <c:formatCode>General</c:formatCode>
                <c:ptCount val="4"/>
                <c:pt idx="0">
                  <c:v>120</c:v>
                </c:pt>
                <c:pt idx="1">
                  <c:v>170</c:v>
                </c:pt>
                <c:pt idx="2">
                  <c:v>220</c:v>
                </c:pt>
                <c:pt idx="3">
                  <c:v>120</c:v>
                </c:pt>
              </c:numCache>
            </c:numRef>
          </c:xVal>
          <c:yVal>
            <c:numRef>
              <c:f>PIPER!$AO$29:$AO$32</c:f>
              <c:numCache>
                <c:formatCode>General</c:formatCode>
                <c:ptCount val="4"/>
                <c:pt idx="0">
                  <c:v>0</c:v>
                </c:pt>
                <c:pt idx="1">
                  <c:v>100</c:v>
                </c:pt>
                <c:pt idx="2">
                  <c:v>0</c:v>
                </c:pt>
                <c:pt idx="3">
                  <c:v>0</c:v>
                </c:pt>
              </c:numCache>
            </c:numRef>
          </c:yVal>
          <c:smooth val="0"/>
          <c:extLst>
            <c:ext xmlns:c16="http://schemas.microsoft.com/office/drawing/2014/chart" uri="{C3380CC4-5D6E-409C-BE32-E72D297353CC}">
              <c16:uniqueId val="{0000001F-620A-4A32-9751-90ED0E88E731}"/>
            </c:ext>
          </c:extLst>
        </c:ser>
        <c:ser>
          <c:idx val="2"/>
          <c:order val="32"/>
          <c:tx>
            <c:v>losanga</c:v>
          </c:tx>
          <c:spPr>
            <a:ln w="19050" cap="rnd">
              <a:solidFill>
                <a:srgbClr val="00B050"/>
              </a:solidFill>
              <a:round/>
            </a:ln>
            <a:effectLst/>
          </c:spPr>
          <c:marker>
            <c:symbol val="none"/>
          </c:marker>
          <c:xVal>
            <c:numRef>
              <c:f>PIPER!$AQ$29:$AQ$33</c:f>
              <c:numCache>
                <c:formatCode>General</c:formatCode>
                <c:ptCount val="5"/>
                <c:pt idx="0">
                  <c:v>110</c:v>
                </c:pt>
                <c:pt idx="1">
                  <c:v>60</c:v>
                </c:pt>
                <c:pt idx="2">
                  <c:v>110</c:v>
                </c:pt>
                <c:pt idx="3">
                  <c:v>160</c:v>
                </c:pt>
                <c:pt idx="4">
                  <c:v>110</c:v>
                </c:pt>
              </c:numCache>
            </c:numRef>
          </c:xVal>
          <c:yVal>
            <c:numRef>
              <c:f>PIPER!$AR$29:$AR$33</c:f>
              <c:numCache>
                <c:formatCode>General</c:formatCode>
                <c:ptCount val="5"/>
                <c:pt idx="0">
                  <c:v>20</c:v>
                </c:pt>
                <c:pt idx="1">
                  <c:v>120</c:v>
                </c:pt>
                <c:pt idx="2">
                  <c:v>220</c:v>
                </c:pt>
                <c:pt idx="3">
                  <c:v>120</c:v>
                </c:pt>
                <c:pt idx="4">
                  <c:v>20</c:v>
                </c:pt>
              </c:numCache>
            </c:numRef>
          </c:yVal>
          <c:smooth val="0"/>
          <c:extLst>
            <c:ext xmlns:c16="http://schemas.microsoft.com/office/drawing/2014/chart" uri="{C3380CC4-5D6E-409C-BE32-E72D297353CC}">
              <c16:uniqueId val="{00000020-620A-4A32-9751-90ED0E88E731}"/>
            </c:ext>
          </c:extLst>
        </c:ser>
        <c:ser>
          <c:idx val="5"/>
          <c:order val="33"/>
          <c:tx>
            <c:strRef>
              <c:f>PIPER!$AX$27</c:f>
              <c:strCache>
                <c:ptCount val="1"/>
                <c:pt idx="0">
                  <c:v>Cationi: da A a B</c:v>
                </c:pt>
              </c:strCache>
            </c:strRef>
          </c:tx>
          <c:spPr>
            <a:ln w="19050" cap="rnd">
              <a:noFill/>
              <a:prstDash val="lgDash"/>
              <a:round/>
            </a:ln>
            <a:effectLst/>
          </c:spPr>
          <c:marker>
            <c:symbol val="dash"/>
            <c:size val="5"/>
            <c:spPr>
              <a:solidFill>
                <a:srgbClr val="0070C0"/>
              </a:solidFill>
              <a:ln w="3175">
                <a:noFill/>
              </a:ln>
              <a:effectLst/>
            </c:spPr>
          </c:marker>
          <c:dLbls>
            <c:dLbl>
              <c:idx val="0"/>
              <c:tx>
                <c:rich>
                  <a:bodyPr/>
                  <a:lstStyle/>
                  <a:p>
                    <a:fld id="{AD6D5659-65CE-4559-9FCB-7D9CC782F6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620A-4A32-9751-90ED0E88E731}"/>
                </c:ext>
              </c:extLst>
            </c:dLbl>
            <c:dLbl>
              <c:idx val="1"/>
              <c:tx>
                <c:rich>
                  <a:bodyPr/>
                  <a:lstStyle/>
                  <a:p>
                    <a:fld id="{0B99F185-7B1F-40DE-8C80-50C81FCF7FEF}"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620A-4A32-9751-90ED0E88E731}"/>
                </c:ext>
              </c:extLst>
            </c:dLbl>
            <c:dLbl>
              <c:idx val="2"/>
              <c:tx>
                <c:rich>
                  <a:bodyPr/>
                  <a:lstStyle/>
                  <a:p>
                    <a:fld id="{4E3BC62A-E866-453E-9C0C-16E725E839B9}"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620A-4A32-9751-90ED0E88E731}"/>
                </c:ext>
              </c:extLst>
            </c:dLbl>
            <c:dLbl>
              <c:idx val="3"/>
              <c:tx>
                <c:rich>
                  <a:bodyPr/>
                  <a:lstStyle/>
                  <a:p>
                    <a:fld id="{37B2D260-A80D-4BAA-9F41-37B1A25382F5}"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620A-4A32-9751-90ED0E88E731}"/>
                </c:ext>
              </c:extLst>
            </c:dLbl>
            <c:dLbl>
              <c:idx val="4"/>
              <c:tx>
                <c:rich>
                  <a:bodyPr/>
                  <a:lstStyle/>
                  <a:p>
                    <a:fld id="{5196C0F1-12BB-438F-9F66-01BE0FB33319}"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620A-4A32-9751-90ED0E88E731}"/>
                </c:ext>
              </c:extLst>
            </c:dLbl>
            <c:dLbl>
              <c:idx val="5"/>
              <c:tx>
                <c:rich>
                  <a:bodyPr/>
                  <a:lstStyle/>
                  <a:p>
                    <a:fld id="{1D40B89D-C185-4C29-B5D7-D6B06D7FD09C}"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620A-4A32-9751-90ED0E88E731}"/>
                </c:ext>
              </c:extLst>
            </c:dLbl>
            <c:dLbl>
              <c:idx val="6"/>
              <c:tx>
                <c:rich>
                  <a:bodyPr/>
                  <a:lstStyle/>
                  <a:p>
                    <a:fld id="{4A7E95BD-F960-43E6-BD27-CE5C8E0DCD72}"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620A-4A32-9751-90ED0E88E731}"/>
                </c:ext>
              </c:extLst>
            </c:dLbl>
            <c:dLbl>
              <c:idx val="7"/>
              <c:tx>
                <c:rich>
                  <a:bodyPr/>
                  <a:lstStyle/>
                  <a:p>
                    <a:fld id="{F510A297-A0B7-453D-ACC0-68EF477D44D1}"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620A-4A32-9751-90ED0E88E731}"/>
                </c:ext>
              </c:extLst>
            </c:dLbl>
            <c:dLbl>
              <c:idx val="8"/>
              <c:tx>
                <c:rich>
                  <a:bodyPr/>
                  <a:lstStyle/>
                  <a:p>
                    <a:fld id="{0E5F80BD-6BC0-4201-AA17-A618B8E28BD1}"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620A-4A32-9751-90ED0E88E731}"/>
                </c:ext>
              </c:extLst>
            </c:dLbl>
            <c:dLbl>
              <c:idx val="9"/>
              <c:tx>
                <c:rich>
                  <a:bodyPr/>
                  <a:lstStyle/>
                  <a:p>
                    <a:fld id="{D35E5154-7F35-4097-B40E-889767F01642}"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PIPER!$AX$29:$AX$38</c:f>
              <c:numCache>
                <c:formatCode>General</c:formatCode>
                <c:ptCount val="10"/>
                <c:pt idx="0">
                  <c:v>50</c:v>
                </c:pt>
                <c:pt idx="1">
                  <c:v>55</c:v>
                </c:pt>
                <c:pt idx="2">
                  <c:v>60</c:v>
                </c:pt>
                <c:pt idx="3">
                  <c:v>65</c:v>
                </c:pt>
                <c:pt idx="4">
                  <c:v>70</c:v>
                </c:pt>
                <c:pt idx="5">
                  <c:v>75</c:v>
                </c:pt>
                <c:pt idx="6">
                  <c:v>80</c:v>
                </c:pt>
                <c:pt idx="7">
                  <c:v>85</c:v>
                </c:pt>
                <c:pt idx="8">
                  <c:v>90</c:v>
                </c:pt>
                <c:pt idx="9">
                  <c:v>95</c:v>
                </c:pt>
              </c:numCache>
            </c:numRef>
          </c:xVal>
          <c:yVal>
            <c:numRef>
              <c:f>PIPER!$AY$29:$AY$38</c:f>
              <c:numCache>
                <c:formatCode>General</c:formatCode>
                <c:ptCount val="10"/>
                <c:pt idx="0">
                  <c:v>100</c:v>
                </c:pt>
                <c:pt idx="1">
                  <c:v>90</c:v>
                </c:pt>
                <c:pt idx="2">
                  <c:v>80</c:v>
                </c:pt>
                <c:pt idx="3">
                  <c:v>70</c:v>
                </c:pt>
                <c:pt idx="4">
                  <c:v>60</c:v>
                </c:pt>
                <c:pt idx="5">
                  <c:v>50</c:v>
                </c:pt>
                <c:pt idx="6">
                  <c:v>40</c:v>
                </c:pt>
                <c:pt idx="7">
                  <c:v>30</c:v>
                </c:pt>
                <c:pt idx="8">
                  <c:v>20</c:v>
                </c:pt>
                <c:pt idx="9">
                  <c:v>10</c:v>
                </c:pt>
              </c:numCache>
            </c:numRef>
          </c:yVal>
          <c:smooth val="0"/>
          <c:extLst>
            <c:ext xmlns:c15="http://schemas.microsoft.com/office/drawing/2012/chart" uri="{02D57815-91ED-43cb-92C2-25804820EDAC}">
              <c15:datalabelsRange>
                <c15:f>PIPER!$AZ$29:$AZ$39</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2B-620A-4A32-9751-90ED0E88E731}"/>
            </c:ext>
          </c:extLst>
        </c:ser>
        <c:ser>
          <c:idx val="6"/>
          <c:order val="34"/>
          <c:tx>
            <c:strRef>
              <c:f>PIPER!$BA$27</c:f>
              <c:strCache>
                <c:ptCount val="1"/>
                <c:pt idx="0">
                  <c:v>Cationi: da C a A</c:v>
                </c:pt>
              </c:strCache>
            </c:strRef>
          </c:tx>
          <c:spPr>
            <a:ln w="19050" cap="rnd">
              <a:noFill/>
              <a:round/>
            </a:ln>
            <a:effectLst/>
          </c:spPr>
          <c:marker>
            <c:symbol val="dash"/>
            <c:size val="3"/>
            <c:spPr>
              <a:solidFill>
                <a:srgbClr val="0070C0"/>
              </a:solidFill>
              <a:ln w="6350">
                <a:solidFill>
                  <a:srgbClr val="0070C0"/>
                </a:solidFill>
              </a:ln>
              <a:effectLst/>
            </c:spPr>
          </c:marker>
          <c:dLbls>
            <c:dLbl>
              <c:idx val="0"/>
              <c:tx>
                <c:rich>
                  <a:bodyPr/>
                  <a:lstStyle/>
                  <a:p>
                    <a:fld id="{073CDCF2-80DA-438E-ACF6-CC12E84973EA}"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620A-4A32-9751-90ED0E88E731}"/>
                </c:ext>
              </c:extLst>
            </c:dLbl>
            <c:dLbl>
              <c:idx val="1"/>
              <c:tx>
                <c:rich>
                  <a:bodyPr/>
                  <a:lstStyle/>
                  <a:p>
                    <a:fld id="{285287CD-CBCC-4E65-8168-FE20993C684B}"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620A-4A32-9751-90ED0E88E731}"/>
                </c:ext>
              </c:extLst>
            </c:dLbl>
            <c:dLbl>
              <c:idx val="2"/>
              <c:tx>
                <c:rich>
                  <a:bodyPr/>
                  <a:lstStyle/>
                  <a:p>
                    <a:fld id="{55B883DB-DC4E-4C22-95BE-AA0D0E388F83}"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620A-4A32-9751-90ED0E88E731}"/>
                </c:ext>
              </c:extLst>
            </c:dLbl>
            <c:dLbl>
              <c:idx val="3"/>
              <c:tx>
                <c:rich>
                  <a:bodyPr/>
                  <a:lstStyle/>
                  <a:p>
                    <a:fld id="{96268F1C-0A2F-4E1A-813F-ABB71EE671F5}"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620A-4A32-9751-90ED0E88E731}"/>
                </c:ext>
              </c:extLst>
            </c:dLbl>
            <c:dLbl>
              <c:idx val="4"/>
              <c:tx>
                <c:rich>
                  <a:bodyPr/>
                  <a:lstStyle/>
                  <a:p>
                    <a:fld id="{9D630D21-CFB8-4C8A-9466-E060700AE7F5}"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620A-4A32-9751-90ED0E88E731}"/>
                </c:ext>
              </c:extLst>
            </c:dLbl>
            <c:dLbl>
              <c:idx val="5"/>
              <c:tx>
                <c:rich>
                  <a:bodyPr/>
                  <a:lstStyle/>
                  <a:p>
                    <a:fld id="{0B2F72D4-DC34-4FE8-86B0-B1888F2906D4}"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620A-4A32-9751-90ED0E88E731}"/>
                </c:ext>
              </c:extLst>
            </c:dLbl>
            <c:dLbl>
              <c:idx val="6"/>
              <c:tx>
                <c:rich>
                  <a:bodyPr/>
                  <a:lstStyle/>
                  <a:p>
                    <a:fld id="{582E208F-6061-485C-A479-EB60B1C39F9E}"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620A-4A32-9751-90ED0E88E731}"/>
                </c:ext>
              </c:extLst>
            </c:dLbl>
            <c:dLbl>
              <c:idx val="7"/>
              <c:tx>
                <c:rich>
                  <a:bodyPr/>
                  <a:lstStyle/>
                  <a:p>
                    <a:fld id="{0A4FDB06-49B8-4C36-9154-592F718C0A0B}"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620A-4A32-9751-90ED0E88E731}"/>
                </c:ext>
              </c:extLst>
            </c:dLbl>
            <c:dLbl>
              <c:idx val="8"/>
              <c:tx>
                <c:rich>
                  <a:bodyPr/>
                  <a:lstStyle/>
                  <a:p>
                    <a:fld id="{8E9FB0F2-79C8-45AC-8219-A09C5A44A6B4}"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620A-4A32-9751-90ED0E88E731}"/>
                </c:ext>
              </c:extLst>
            </c:dLbl>
            <c:dLbl>
              <c:idx val="9"/>
              <c:tx>
                <c:rich>
                  <a:bodyPr/>
                  <a:lstStyle/>
                  <a:p>
                    <a:fld id="{ADA383AB-1C08-4048-B07F-321988372291}"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620A-4A32-9751-90ED0E88E731}"/>
                </c:ext>
              </c:extLst>
            </c:dLbl>
            <c:dLbl>
              <c:idx val="10"/>
              <c:tx>
                <c:rich>
                  <a:bodyPr/>
                  <a:lstStyle/>
                  <a:p>
                    <a:fld id="{F2EF6CCC-29E8-4FF2-91C7-CA88B9EDC3D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PIPER!$BA$29:$BA$39</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PIPER!$BB$29:$BB$39</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yVal>
          <c:smooth val="0"/>
          <c:extLst>
            <c:ext xmlns:c15="http://schemas.microsoft.com/office/drawing/2012/chart" uri="{02D57815-91ED-43cb-92C2-25804820EDAC}">
              <c15:datalabelsRange>
                <c15:f>PIPER!$BB$29:$BB$39</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37-620A-4A32-9751-90ED0E88E731}"/>
            </c:ext>
          </c:extLst>
        </c:ser>
        <c:ser>
          <c:idx val="9"/>
          <c:order val="35"/>
          <c:tx>
            <c:strRef>
              <c:f>PIPER!$BD$27</c:f>
              <c:strCache>
                <c:ptCount val="1"/>
                <c:pt idx="0">
                  <c:v>Cationi da B a C</c:v>
                </c:pt>
              </c:strCache>
            </c:strRef>
          </c:tx>
          <c:spPr>
            <a:ln w="19050" cap="rnd">
              <a:noFill/>
              <a:round/>
            </a:ln>
            <a:effectLst/>
          </c:spPr>
          <c:marker>
            <c:symbol val="plus"/>
            <c:size val="5"/>
            <c:spPr>
              <a:noFill/>
              <a:ln w="9525">
                <a:solidFill>
                  <a:srgbClr val="0070C0"/>
                </a:solidFill>
              </a:ln>
              <a:effectLst/>
            </c:spPr>
          </c:marker>
          <c:dLbls>
            <c:dLbl>
              <c:idx val="0"/>
              <c:tx>
                <c:rich>
                  <a:bodyPr/>
                  <a:lstStyle/>
                  <a:p>
                    <a:fld id="{36D238CE-F1F1-4586-9C23-7074CCF80A8E}" type="CELLRANGE">
                      <a:rPr lang="en-US"/>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620A-4A32-9751-90ED0E88E731}"/>
                </c:ext>
              </c:extLst>
            </c:dLbl>
            <c:dLbl>
              <c:idx val="1"/>
              <c:tx>
                <c:rich>
                  <a:bodyPr/>
                  <a:lstStyle/>
                  <a:p>
                    <a:fld id="{07E8C4C0-C1B9-4591-8E2B-2252B29153E0}"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620A-4A32-9751-90ED0E88E731}"/>
                </c:ext>
              </c:extLst>
            </c:dLbl>
            <c:dLbl>
              <c:idx val="2"/>
              <c:tx>
                <c:rich>
                  <a:bodyPr/>
                  <a:lstStyle/>
                  <a:p>
                    <a:fld id="{30929115-0965-4716-AE05-DD02C10ACC46}"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620A-4A32-9751-90ED0E88E731}"/>
                </c:ext>
              </c:extLst>
            </c:dLbl>
            <c:dLbl>
              <c:idx val="3"/>
              <c:tx>
                <c:rich>
                  <a:bodyPr/>
                  <a:lstStyle/>
                  <a:p>
                    <a:fld id="{16255377-E16B-4DEA-9A5D-AD046AA4BAFA}"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620A-4A32-9751-90ED0E88E731}"/>
                </c:ext>
              </c:extLst>
            </c:dLbl>
            <c:dLbl>
              <c:idx val="4"/>
              <c:tx>
                <c:rich>
                  <a:bodyPr/>
                  <a:lstStyle/>
                  <a:p>
                    <a:fld id="{D60B8765-D7BA-44DD-B293-1C44F8CFF65D}"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620A-4A32-9751-90ED0E88E731}"/>
                </c:ext>
              </c:extLst>
            </c:dLbl>
            <c:dLbl>
              <c:idx val="5"/>
              <c:tx>
                <c:rich>
                  <a:bodyPr/>
                  <a:lstStyle/>
                  <a:p>
                    <a:fld id="{950E516D-3509-4061-B19A-668B8E4FB422}"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620A-4A32-9751-90ED0E88E731}"/>
                </c:ext>
              </c:extLst>
            </c:dLbl>
            <c:dLbl>
              <c:idx val="6"/>
              <c:tx>
                <c:rich>
                  <a:bodyPr/>
                  <a:lstStyle/>
                  <a:p>
                    <a:fld id="{DD64416D-693C-4EF9-9A39-F0F71924881E}"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620A-4A32-9751-90ED0E88E731}"/>
                </c:ext>
              </c:extLst>
            </c:dLbl>
            <c:dLbl>
              <c:idx val="7"/>
              <c:tx>
                <c:rich>
                  <a:bodyPr/>
                  <a:lstStyle/>
                  <a:p>
                    <a:fld id="{8B31EBFD-EBCC-4641-BFEE-79DA22059DFC}"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620A-4A32-9751-90ED0E88E731}"/>
                </c:ext>
              </c:extLst>
            </c:dLbl>
            <c:dLbl>
              <c:idx val="8"/>
              <c:tx>
                <c:rich>
                  <a:bodyPr/>
                  <a:lstStyle/>
                  <a:p>
                    <a:fld id="{D9B42CD0-E1F2-4D56-846D-BD797CA1BB9D}"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620A-4A32-9751-90ED0E88E731}"/>
                </c:ext>
              </c:extLst>
            </c:dLbl>
            <c:dLbl>
              <c:idx val="9"/>
              <c:tx>
                <c:rich>
                  <a:bodyPr/>
                  <a:lstStyle/>
                  <a:p>
                    <a:fld id="{285569AC-2E3B-477B-8BF3-86EC45DB5EF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620A-4A32-9751-90ED0E88E731}"/>
                </c:ext>
              </c:extLst>
            </c:dLbl>
            <c:dLbl>
              <c:idx val="10"/>
              <c:tx>
                <c:rich>
                  <a:bodyPr/>
                  <a:lstStyle/>
                  <a:p>
                    <a:fld id="{EA040B89-6DC7-48AF-AB15-5F79A796B9CD}"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PIPER!$BD$29:$BD$39</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PIPER!$BE$29:$BE$39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5="http://schemas.microsoft.com/office/drawing/2012/chart" uri="{02D57815-91ED-43cb-92C2-25804820EDAC}">
              <c15:datalabelsRange>
                <c15:f>PIPER!$BF$29:$BF$39</c15:f>
                <c15:dlblRangeCache>
                  <c:ptCount val="11"/>
                  <c:pt idx="0">
                    <c:v>100</c:v>
                  </c:pt>
                  <c:pt idx="1">
                    <c:v>90</c:v>
                  </c:pt>
                  <c:pt idx="2">
                    <c:v>80</c:v>
                  </c:pt>
                  <c:pt idx="3">
                    <c:v>70</c:v>
                  </c:pt>
                  <c:pt idx="4">
                    <c:v>60</c:v>
                  </c:pt>
                  <c:pt idx="5">
                    <c:v>50</c:v>
                  </c:pt>
                  <c:pt idx="6">
                    <c:v>40</c:v>
                  </c:pt>
                  <c:pt idx="7">
                    <c:v>30</c:v>
                  </c:pt>
                  <c:pt idx="8">
                    <c:v>20</c:v>
                  </c:pt>
                  <c:pt idx="9">
                    <c:v>10</c:v>
                  </c:pt>
                  <c:pt idx="10">
                    <c:v>0</c:v>
                  </c:pt>
                </c15:dlblRangeCache>
              </c15:datalabelsRange>
            </c:ext>
            <c:ext xmlns:c16="http://schemas.microsoft.com/office/drawing/2014/chart" uri="{C3380CC4-5D6E-409C-BE32-E72D297353CC}">
              <c16:uniqueId val="{00000043-620A-4A32-9751-90ED0E88E731}"/>
            </c:ext>
          </c:extLst>
        </c:ser>
        <c:ser>
          <c:idx val="10"/>
          <c:order val="36"/>
          <c:tx>
            <c:strRef>
              <c:f>PIPER!$AX$41</c:f>
              <c:strCache>
                <c:ptCount val="1"/>
                <c:pt idx="0">
                  <c:v>Anioni: da A a B</c:v>
                </c:pt>
              </c:strCache>
            </c:strRef>
          </c:tx>
          <c:spPr>
            <a:ln w="19050" cap="rnd">
              <a:noFill/>
              <a:round/>
            </a:ln>
            <a:effectLst/>
          </c:spPr>
          <c:marker>
            <c:symbol val="dash"/>
            <c:size val="5"/>
            <c:spPr>
              <a:solidFill>
                <a:schemeClr val="accent4"/>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PIPER!$AX$43:$AX$53</c:f>
              <c:numCache>
                <c:formatCode>General</c:formatCode>
                <c:ptCount val="11"/>
                <c:pt idx="0">
                  <c:v>170</c:v>
                </c:pt>
                <c:pt idx="1">
                  <c:v>175</c:v>
                </c:pt>
                <c:pt idx="2">
                  <c:v>180</c:v>
                </c:pt>
                <c:pt idx="3">
                  <c:v>185</c:v>
                </c:pt>
                <c:pt idx="4">
                  <c:v>190</c:v>
                </c:pt>
                <c:pt idx="5">
                  <c:v>195</c:v>
                </c:pt>
                <c:pt idx="6">
                  <c:v>200</c:v>
                </c:pt>
                <c:pt idx="7">
                  <c:v>205</c:v>
                </c:pt>
                <c:pt idx="8">
                  <c:v>210</c:v>
                </c:pt>
                <c:pt idx="9">
                  <c:v>215</c:v>
                </c:pt>
                <c:pt idx="10">
                  <c:v>220</c:v>
                </c:pt>
              </c:numCache>
            </c:numRef>
          </c:xVal>
          <c:yVal>
            <c:numRef>
              <c:f>PIPER!$AY$43:$AY$53</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yVal>
          <c:smooth val="0"/>
          <c:extLst>
            <c:ext xmlns:c16="http://schemas.microsoft.com/office/drawing/2014/chart" uri="{C3380CC4-5D6E-409C-BE32-E72D297353CC}">
              <c16:uniqueId val="{00000044-620A-4A32-9751-90ED0E88E731}"/>
            </c:ext>
          </c:extLst>
        </c:ser>
        <c:ser>
          <c:idx val="11"/>
          <c:order val="37"/>
          <c:tx>
            <c:strRef>
              <c:f>PIPER!$BA$41</c:f>
              <c:strCache>
                <c:ptCount val="1"/>
                <c:pt idx="0">
                  <c:v>Anioni: da C a A</c:v>
                </c:pt>
              </c:strCache>
            </c:strRef>
          </c:tx>
          <c:spPr>
            <a:ln w="19050" cap="rnd">
              <a:noFill/>
              <a:round/>
            </a:ln>
            <a:effectLst/>
          </c:spPr>
          <c:marker>
            <c:symbol val="dash"/>
            <c:size val="5"/>
            <c:spPr>
              <a:solidFill>
                <a:schemeClr val="accent4"/>
              </a:solidFill>
              <a:ln w="9525">
                <a:solidFill>
                  <a:schemeClr val="accent4"/>
                </a:solidFill>
              </a:ln>
              <a:effectLst/>
            </c:spPr>
          </c:marker>
          <c:dLbls>
            <c:dLbl>
              <c:idx val="0"/>
              <c:tx>
                <c:rich>
                  <a:bodyPr/>
                  <a:lstStyle/>
                  <a:p>
                    <a:fld id="{01396E11-0E51-4A48-8DB2-448CF411FD4A}"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620A-4A32-9751-90ED0E88E731}"/>
                </c:ext>
              </c:extLst>
            </c:dLbl>
            <c:dLbl>
              <c:idx val="1"/>
              <c:tx>
                <c:rich>
                  <a:bodyPr/>
                  <a:lstStyle/>
                  <a:p>
                    <a:fld id="{472EF1C3-85E9-44E1-8345-830A9AB23DE2}"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620A-4A32-9751-90ED0E88E731}"/>
                </c:ext>
              </c:extLst>
            </c:dLbl>
            <c:dLbl>
              <c:idx val="2"/>
              <c:tx>
                <c:rich>
                  <a:bodyPr/>
                  <a:lstStyle/>
                  <a:p>
                    <a:fld id="{A112BF90-9000-4AC7-B791-965FC206AEE8}"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620A-4A32-9751-90ED0E88E731}"/>
                </c:ext>
              </c:extLst>
            </c:dLbl>
            <c:dLbl>
              <c:idx val="3"/>
              <c:tx>
                <c:rich>
                  <a:bodyPr/>
                  <a:lstStyle/>
                  <a:p>
                    <a:fld id="{435028A0-207E-42DB-8D65-5AC7D9A68A59}"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620A-4A32-9751-90ED0E88E731}"/>
                </c:ext>
              </c:extLst>
            </c:dLbl>
            <c:dLbl>
              <c:idx val="4"/>
              <c:tx>
                <c:rich>
                  <a:bodyPr/>
                  <a:lstStyle/>
                  <a:p>
                    <a:fld id="{5F14003A-9687-4A85-8484-23CF7E644B29}"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620A-4A32-9751-90ED0E88E731}"/>
                </c:ext>
              </c:extLst>
            </c:dLbl>
            <c:dLbl>
              <c:idx val="5"/>
              <c:tx>
                <c:rich>
                  <a:bodyPr/>
                  <a:lstStyle/>
                  <a:p>
                    <a:fld id="{A63DF35A-E3DB-4F51-96F4-1E87D59BA3C0}"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620A-4A32-9751-90ED0E88E731}"/>
                </c:ext>
              </c:extLst>
            </c:dLbl>
            <c:dLbl>
              <c:idx val="6"/>
              <c:tx>
                <c:rich>
                  <a:bodyPr/>
                  <a:lstStyle/>
                  <a:p>
                    <a:fld id="{6E22DA4D-A1D7-436A-9234-7AAE8774DFB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620A-4A32-9751-90ED0E88E731}"/>
                </c:ext>
              </c:extLst>
            </c:dLbl>
            <c:dLbl>
              <c:idx val="7"/>
              <c:tx>
                <c:rich>
                  <a:bodyPr/>
                  <a:lstStyle/>
                  <a:p>
                    <a:fld id="{6D4C82CC-674C-49C2-AA23-379C49AC02F4}"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620A-4A32-9751-90ED0E88E731}"/>
                </c:ext>
              </c:extLst>
            </c:dLbl>
            <c:dLbl>
              <c:idx val="8"/>
              <c:tx>
                <c:rich>
                  <a:bodyPr/>
                  <a:lstStyle/>
                  <a:p>
                    <a:fld id="{29921309-A045-4C1E-80EF-61681343CC9F}"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620A-4A32-9751-90ED0E88E731}"/>
                </c:ext>
              </c:extLst>
            </c:dLbl>
            <c:dLbl>
              <c:idx val="9"/>
              <c:tx>
                <c:rich>
                  <a:bodyPr/>
                  <a:lstStyle/>
                  <a:p>
                    <a:fld id="{A7064388-FC66-4A4A-A9E7-56DC13A72A16}"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620A-4A32-9751-90ED0E88E731}"/>
                </c:ext>
              </c:extLst>
            </c:dLbl>
            <c:dLbl>
              <c:idx val="10"/>
              <c:tx>
                <c:rich>
                  <a:bodyPr/>
                  <a:lstStyle/>
                  <a:p>
                    <a:fld id="{E2432E4C-3814-46AB-BC10-5D892DD704D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PIPER!$BA$43:$BA$53</c:f>
              <c:numCache>
                <c:formatCode>General</c:formatCode>
                <c:ptCount val="11"/>
                <c:pt idx="0">
                  <c:v>120</c:v>
                </c:pt>
                <c:pt idx="1">
                  <c:v>125</c:v>
                </c:pt>
                <c:pt idx="2">
                  <c:v>130</c:v>
                </c:pt>
                <c:pt idx="3">
                  <c:v>135</c:v>
                </c:pt>
                <c:pt idx="4">
                  <c:v>140</c:v>
                </c:pt>
                <c:pt idx="5">
                  <c:v>145</c:v>
                </c:pt>
                <c:pt idx="6">
                  <c:v>150</c:v>
                </c:pt>
                <c:pt idx="7">
                  <c:v>155</c:v>
                </c:pt>
                <c:pt idx="8">
                  <c:v>160</c:v>
                </c:pt>
                <c:pt idx="9">
                  <c:v>165</c:v>
                </c:pt>
                <c:pt idx="10">
                  <c:v>170</c:v>
                </c:pt>
              </c:numCache>
            </c:numRef>
          </c:xVal>
          <c:yVal>
            <c:numRef>
              <c:f>PIPER!$BB$43:$BB$53</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yVal>
          <c:smooth val="0"/>
          <c:extLst>
            <c:ext xmlns:c15="http://schemas.microsoft.com/office/drawing/2012/chart" uri="{02D57815-91ED-43cb-92C2-25804820EDAC}">
              <c15:datalabelsRange>
                <c15:f>PIPER!$BC$43:$BC$53</c15:f>
                <c15:dlblRangeCache>
                  <c:ptCount val="11"/>
                  <c:pt idx="0">
                    <c:v>100</c:v>
                  </c:pt>
                  <c:pt idx="1">
                    <c:v>90</c:v>
                  </c:pt>
                  <c:pt idx="2">
                    <c:v>80</c:v>
                  </c:pt>
                  <c:pt idx="3">
                    <c:v>70</c:v>
                  </c:pt>
                  <c:pt idx="4">
                    <c:v>60</c:v>
                  </c:pt>
                  <c:pt idx="5">
                    <c:v>50</c:v>
                  </c:pt>
                  <c:pt idx="6">
                    <c:v>40</c:v>
                  </c:pt>
                  <c:pt idx="7">
                    <c:v>30</c:v>
                  </c:pt>
                  <c:pt idx="8">
                    <c:v>20</c:v>
                  </c:pt>
                  <c:pt idx="9">
                    <c:v>10</c:v>
                  </c:pt>
                  <c:pt idx="10">
                    <c:v>0</c:v>
                  </c:pt>
                </c15:dlblRangeCache>
              </c15:datalabelsRange>
            </c:ext>
            <c:ext xmlns:c16="http://schemas.microsoft.com/office/drawing/2014/chart" uri="{C3380CC4-5D6E-409C-BE32-E72D297353CC}">
              <c16:uniqueId val="{00000050-620A-4A32-9751-90ED0E88E731}"/>
            </c:ext>
          </c:extLst>
        </c:ser>
        <c:ser>
          <c:idx val="12"/>
          <c:order val="38"/>
          <c:tx>
            <c:strRef>
              <c:f>PIPER!$BD$41</c:f>
              <c:strCache>
                <c:ptCount val="1"/>
                <c:pt idx="0">
                  <c:v>Anioni da B a C</c:v>
                </c:pt>
              </c:strCache>
            </c:strRef>
          </c:tx>
          <c:spPr>
            <a:ln w="19050" cap="rnd">
              <a:noFill/>
              <a:round/>
            </a:ln>
            <a:effectLst/>
          </c:spPr>
          <c:marker>
            <c:symbol val="plus"/>
            <c:size val="5"/>
            <c:spPr>
              <a:noFill/>
              <a:ln w="9525">
                <a:solidFill>
                  <a:schemeClr val="accent4"/>
                </a:solidFill>
              </a:ln>
              <a:effectLst/>
            </c:spPr>
          </c:marker>
          <c:dLbls>
            <c:dLbl>
              <c:idx val="0"/>
              <c:tx>
                <c:rich>
                  <a:bodyPr/>
                  <a:lstStyle/>
                  <a:p>
                    <a:fld id="{A7EF58CE-3FF2-487E-B2AA-7CAC2A87989B}" type="CELLRANGE">
                      <a:rPr lang="en-US"/>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620A-4A32-9751-90ED0E88E731}"/>
                </c:ext>
              </c:extLst>
            </c:dLbl>
            <c:dLbl>
              <c:idx val="1"/>
              <c:tx>
                <c:rich>
                  <a:bodyPr/>
                  <a:lstStyle/>
                  <a:p>
                    <a:fld id="{6112FACC-3ACC-4536-B8BB-2D45DA94DFD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620A-4A32-9751-90ED0E88E731}"/>
                </c:ext>
              </c:extLst>
            </c:dLbl>
            <c:dLbl>
              <c:idx val="2"/>
              <c:tx>
                <c:rich>
                  <a:bodyPr/>
                  <a:lstStyle/>
                  <a:p>
                    <a:fld id="{E7BDD7AD-2666-420C-AE85-C601380D4DE3}"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620A-4A32-9751-90ED0E88E731}"/>
                </c:ext>
              </c:extLst>
            </c:dLbl>
            <c:dLbl>
              <c:idx val="3"/>
              <c:tx>
                <c:rich>
                  <a:bodyPr/>
                  <a:lstStyle/>
                  <a:p>
                    <a:fld id="{14AA5163-5F4E-4446-8A62-5DE685BE41D8}"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620A-4A32-9751-90ED0E88E731}"/>
                </c:ext>
              </c:extLst>
            </c:dLbl>
            <c:dLbl>
              <c:idx val="4"/>
              <c:tx>
                <c:rich>
                  <a:bodyPr/>
                  <a:lstStyle/>
                  <a:p>
                    <a:fld id="{4BBB3402-2E71-409C-872C-A9FBB0F2ADB4}"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620A-4A32-9751-90ED0E88E731}"/>
                </c:ext>
              </c:extLst>
            </c:dLbl>
            <c:dLbl>
              <c:idx val="5"/>
              <c:tx>
                <c:rich>
                  <a:bodyPr/>
                  <a:lstStyle/>
                  <a:p>
                    <a:fld id="{0D7C15BD-AC94-4D3D-97E3-F2D11D5BD854}"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620A-4A32-9751-90ED0E88E731}"/>
                </c:ext>
              </c:extLst>
            </c:dLbl>
            <c:dLbl>
              <c:idx val="6"/>
              <c:tx>
                <c:rich>
                  <a:bodyPr/>
                  <a:lstStyle/>
                  <a:p>
                    <a:fld id="{538DDBBB-0BA5-4E28-969A-77DC4D079A61}"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620A-4A32-9751-90ED0E88E731}"/>
                </c:ext>
              </c:extLst>
            </c:dLbl>
            <c:dLbl>
              <c:idx val="7"/>
              <c:tx>
                <c:rich>
                  <a:bodyPr/>
                  <a:lstStyle/>
                  <a:p>
                    <a:fld id="{E1D1A9FA-F032-4D16-9880-4793C78976A4}"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620A-4A32-9751-90ED0E88E731}"/>
                </c:ext>
              </c:extLst>
            </c:dLbl>
            <c:dLbl>
              <c:idx val="8"/>
              <c:tx>
                <c:rich>
                  <a:bodyPr/>
                  <a:lstStyle/>
                  <a:p>
                    <a:fld id="{6F4614B9-77A8-4B44-BBB5-96CE8C68673C}"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9-620A-4A32-9751-90ED0E88E731}"/>
                </c:ext>
              </c:extLst>
            </c:dLbl>
            <c:dLbl>
              <c:idx val="9"/>
              <c:tx>
                <c:rich>
                  <a:bodyPr/>
                  <a:lstStyle/>
                  <a:p>
                    <a:fld id="{D28C24B3-84EA-4101-917A-59228F9630B2}"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A-620A-4A32-9751-90ED0E88E731}"/>
                </c:ext>
              </c:extLst>
            </c:dLbl>
            <c:dLbl>
              <c:idx val="10"/>
              <c:tx>
                <c:rich>
                  <a:bodyPr/>
                  <a:lstStyle/>
                  <a:p>
                    <a:fld id="{CB658397-BB8E-4B79-829E-8C92807B431B}"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PIPER!$BD$43:$BD$53</c:f>
              <c:numCache>
                <c:formatCode>General</c:formatCode>
                <c:ptCount val="11"/>
                <c:pt idx="0">
                  <c:v>120</c:v>
                </c:pt>
                <c:pt idx="1">
                  <c:v>130</c:v>
                </c:pt>
                <c:pt idx="2">
                  <c:v>140</c:v>
                </c:pt>
                <c:pt idx="3">
                  <c:v>150</c:v>
                </c:pt>
                <c:pt idx="4">
                  <c:v>160</c:v>
                </c:pt>
                <c:pt idx="5">
                  <c:v>170</c:v>
                </c:pt>
                <c:pt idx="6">
                  <c:v>180</c:v>
                </c:pt>
                <c:pt idx="7">
                  <c:v>190</c:v>
                </c:pt>
                <c:pt idx="8">
                  <c:v>200</c:v>
                </c:pt>
                <c:pt idx="9">
                  <c:v>210</c:v>
                </c:pt>
                <c:pt idx="10">
                  <c:v>220</c:v>
                </c:pt>
              </c:numCache>
            </c:numRef>
          </c:xVal>
          <c:yVal>
            <c:numRef>
              <c:f>PIPER!$BE$43:$BE$53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5="http://schemas.microsoft.com/office/drawing/2012/chart" uri="{02D57815-91ED-43cb-92C2-25804820EDAC}">
              <c15:datalabelsRange>
                <c15:f>PIPER!$BF$43:$BF$53</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5C-620A-4A32-9751-90ED0E88E731}"/>
            </c:ext>
          </c:extLst>
        </c:ser>
        <c:ser>
          <c:idx val="7"/>
          <c:order val="39"/>
          <c:tx>
            <c:v>divcat1</c:v>
          </c:tx>
          <c:spPr>
            <a:ln w="12700" cap="rnd">
              <a:solidFill>
                <a:schemeClr val="accent5"/>
              </a:solidFill>
              <a:prstDash val="dash"/>
              <a:round/>
            </a:ln>
            <a:effectLst/>
          </c:spPr>
          <c:marker>
            <c:symbol val="none"/>
          </c:marker>
          <c:xVal>
            <c:numRef>
              <c:f>PIPER!$AK$48:$AK$49</c:f>
              <c:numCache>
                <c:formatCode>General</c:formatCode>
                <c:ptCount val="2"/>
                <c:pt idx="0">
                  <c:v>10</c:v>
                </c:pt>
                <c:pt idx="1">
                  <c:v>20</c:v>
                </c:pt>
              </c:numCache>
            </c:numRef>
          </c:xVal>
          <c:yVal>
            <c:numRef>
              <c:f>PIPER!$AL$48:$AL$49</c:f>
              <c:numCache>
                <c:formatCode>General</c:formatCode>
                <c:ptCount val="2"/>
                <c:pt idx="0">
                  <c:v>20</c:v>
                </c:pt>
                <c:pt idx="1">
                  <c:v>0</c:v>
                </c:pt>
              </c:numCache>
            </c:numRef>
          </c:yVal>
          <c:smooth val="0"/>
          <c:extLst>
            <c:ext xmlns:c16="http://schemas.microsoft.com/office/drawing/2014/chart" uri="{C3380CC4-5D6E-409C-BE32-E72D297353CC}">
              <c16:uniqueId val="{0000005D-620A-4A32-9751-90ED0E88E731}"/>
            </c:ext>
          </c:extLst>
        </c:ser>
        <c:ser>
          <c:idx val="8"/>
          <c:order val="40"/>
          <c:tx>
            <c:v>divcat2</c:v>
          </c:tx>
          <c:spPr>
            <a:ln w="12700" cap="rnd">
              <a:solidFill>
                <a:schemeClr val="accent5"/>
              </a:solidFill>
              <a:prstDash val="dash"/>
              <a:round/>
            </a:ln>
            <a:effectLst/>
          </c:spPr>
          <c:marker>
            <c:symbol val="none"/>
          </c:marker>
          <c:xVal>
            <c:numRef>
              <c:f>PIPER!$AM$48:$AM$49</c:f>
              <c:numCache>
                <c:formatCode>General</c:formatCode>
                <c:ptCount val="2"/>
                <c:pt idx="0">
                  <c:v>20</c:v>
                </c:pt>
                <c:pt idx="1">
                  <c:v>40</c:v>
                </c:pt>
              </c:numCache>
            </c:numRef>
          </c:xVal>
          <c:yVal>
            <c:numRef>
              <c:f>PIPER!$AN$48:$AN$49</c:f>
              <c:numCache>
                <c:formatCode>General</c:formatCode>
                <c:ptCount val="2"/>
                <c:pt idx="0">
                  <c:v>40</c:v>
                </c:pt>
                <c:pt idx="1">
                  <c:v>0</c:v>
                </c:pt>
              </c:numCache>
            </c:numRef>
          </c:yVal>
          <c:smooth val="0"/>
          <c:extLst>
            <c:ext xmlns:c16="http://schemas.microsoft.com/office/drawing/2014/chart" uri="{C3380CC4-5D6E-409C-BE32-E72D297353CC}">
              <c16:uniqueId val="{0000005E-620A-4A32-9751-90ED0E88E731}"/>
            </c:ext>
          </c:extLst>
        </c:ser>
        <c:ser>
          <c:idx val="15"/>
          <c:order val="41"/>
          <c:tx>
            <c:v>divcat3</c:v>
          </c:tx>
          <c:spPr>
            <a:ln w="12700" cap="rnd">
              <a:solidFill>
                <a:schemeClr val="accent5"/>
              </a:solidFill>
              <a:prstDash val="dash"/>
              <a:round/>
            </a:ln>
            <a:effectLst/>
          </c:spPr>
          <c:marker>
            <c:symbol val="none"/>
          </c:marker>
          <c:xVal>
            <c:numRef>
              <c:f>PIPER!$AO$48:$AO$49</c:f>
              <c:numCache>
                <c:formatCode>General</c:formatCode>
                <c:ptCount val="2"/>
                <c:pt idx="0">
                  <c:v>30</c:v>
                </c:pt>
                <c:pt idx="1">
                  <c:v>60</c:v>
                </c:pt>
              </c:numCache>
            </c:numRef>
          </c:xVal>
          <c:yVal>
            <c:numRef>
              <c:f>PIPER!$AP$48:$AP$49</c:f>
              <c:numCache>
                <c:formatCode>General</c:formatCode>
                <c:ptCount val="2"/>
                <c:pt idx="0">
                  <c:v>60</c:v>
                </c:pt>
                <c:pt idx="1">
                  <c:v>0</c:v>
                </c:pt>
              </c:numCache>
            </c:numRef>
          </c:yVal>
          <c:smooth val="0"/>
          <c:extLst>
            <c:ext xmlns:c16="http://schemas.microsoft.com/office/drawing/2014/chart" uri="{C3380CC4-5D6E-409C-BE32-E72D297353CC}">
              <c16:uniqueId val="{0000005F-620A-4A32-9751-90ED0E88E731}"/>
            </c:ext>
          </c:extLst>
        </c:ser>
        <c:ser>
          <c:idx val="16"/>
          <c:order val="42"/>
          <c:tx>
            <c:v>divcat4</c:v>
          </c:tx>
          <c:spPr>
            <a:ln w="12700" cap="rnd">
              <a:solidFill>
                <a:schemeClr val="accent5"/>
              </a:solidFill>
              <a:prstDash val="dash"/>
              <a:round/>
            </a:ln>
            <a:effectLst/>
          </c:spPr>
          <c:marker>
            <c:symbol val="none"/>
          </c:marker>
          <c:xVal>
            <c:numRef>
              <c:f>PIPER!$AQ$48:$AQ$49</c:f>
              <c:numCache>
                <c:formatCode>General</c:formatCode>
                <c:ptCount val="2"/>
                <c:pt idx="0">
                  <c:v>40</c:v>
                </c:pt>
                <c:pt idx="1">
                  <c:v>80</c:v>
                </c:pt>
              </c:numCache>
            </c:numRef>
          </c:xVal>
          <c:yVal>
            <c:numRef>
              <c:f>PIPER!$AR$48:$AR$49</c:f>
              <c:numCache>
                <c:formatCode>General</c:formatCode>
                <c:ptCount val="2"/>
                <c:pt idx="0">
                  <c:v>80</c:v>
                </c:pt>
                <c:pt idx="1">
                  <c:v>0</c:v>
                </c:pt>
              </c:numCache>
            </c:numRef>
          </c:yVal>
          <c:smooth val="0"/>
          <c:extLst>
            <c:ext xmlns:c16="http://schemas.microsoft.com/office/drawing/2014/chart" uri="{C3380CC4-5D6E-409C-BE32-E72D297353CC}">
              <c16:uniqueId val="{00000060-620A-4A32-9751-90ED0E88E731}"/>
            </c:ext>
          </c:extLst>
        </c:ser>
        <c:ser>
          <c:idx val="17"/>
          <c:order val="43"/>
          <c:tx>
            <c:v>divcat5</c:v>
          </c:tx>
          <c:spPr>
            <a:ln w="12700" cap="rnd">
              <a:solidFill>
                <a:schemeClr val="accent5"/>
              </a:solidFill>
              <a:prstDash val="dash"/>
              <a:round/>
            </a:ln>
            <a:effectLst/>
          </c:spPr>
          <c:marker>
            <c:symbol val="none"/>
          </c:marker>
          <c:xVal>
            <c:numRef>
              <c:f>PIPER!$AK$51:$AK$52</c:f>
              <c:numCache>
                <c:formatCode>General</c:formatCode>
                <c:ptCount val="2"/>
                <c:pt idx="0">
                  <c:v>20</c:v>
                </c:pt>
                <c:pt idx="1">
                  <c:v>60</c:v>
                </c:pt>
              </c:numCache>
            </c:numRef>
          </c:xVal>
          <c:yVal>
            <c:numRef>
              <c:f>PIPER!$AL$51:$AL$52</c:f>
              <c:numCache>
                <c:formatCode>General</c:formatCode>
                <c:ptCount val="2"/>
                <c:pt idx="0">
                  <c:v>0</c:v>
                </c:pt>
                <c:pt idx="1">
                  <c:v>80</c:v>
                </c:pt>
              </c:numCache>
            </c:numRef>
          </c:yVal>
          <c:smooth val="0"/>
          <c:extLst>
            <c:ext xmlns:c16="http://schemas.microsoft.com/office/drawing/2014/chart" uri="{C3380CC4-5D6E-409C-BE32-E72D297353CC}">
              <c16:uniqueId val="{00000061-620A-4A32-9751-90ED0E88E731}"/>
            </c:ext>
          </c:extLst>
        </c:ser>
        <c:ser>
          <c:idx val="18"/>
          <c:order val="44"/>
          <c:tx>
            <c:v>divcat6</c:v>
          </c:tx>
          <c:spPr>
            <a:ln w="12700" cap="rnd">
              <a:solidFill>
                <a:schemeClr val="accent5"/>
              </a:solidFill>
              <a:prstDash val="dash"/>
              <a:round/>
            </a:ln>
            <a:effectLst/>
          </c:spPr>
          <c:marker>
            <c:symbol val="none"/>
          </c:marker>
          <c:xVal>
            <c:numRef>
              <c:f>PIPER!$AM$51:$AM$52</c:f>
              <c:numCache>
                <c:formatCode>General</c:formatCode>
                <c:ptCount val="2"/>
                <c:pt idx="0">
                  <c:v>40</c:v>
                </c:pt>
                <c:pt idx="1">
                  <c:v>70</c:v>
                </c:pt>
              </c:numCache>
            </c:numRef>
          </c:xVal>
          <c:yVal>
            <c:numRef>
              <c:f>PIPER!$AN$51:$AN$52</c:f>
              <c:numCache>
                <c:formatCode>General</c:formatCode>
                <c:ptCount val="2"/>
                <c:pt idx="0">
                  <c:v>0</c:v>
                </c:pt>
                <c:pt idx="1">
                  <c:v>60</c:v>
                </c:pt>
              </c:numCache>
            </c:numRef>
          </c:yVal>
          <c:smooth val="0"/>
          <c:extLst>
            <c:ext xmlns:c16="http://schemas.microsoft.com/office/drawing/2014/chart" uri="{C3380CC4-5D6E-409C-BE32-E72D297353CC}">
              <c16:uniqueId val="{00000062-620A-4A32-9751-90ED0E88E731}"/>
            </c:ext>
          </c:extLst>
        </c:ser>
        <c:ser>
          <c:idx val="19"/>
          <c:order val="45"/>
          <c:tx>
            <c:v>divcat7</c:v>
          </c:tx>
          <c:spPr>
            <a:ln w="12700" cap="rnd">
              <a:solidFill>
                <a:schemeClr val="accent5"/>
              </a:solidFill>
              <a:prstDash val="dash"/>
              <a:round/>
            </a:ln>
            <a:effectLst/>
          </c:spPr>
          <c:marker>
            <c:symbol val="none"/>
          </c:marker>
          <c:xVal>
            <c:numRef>
              <c:f>PIPER!$AO$51:$AO$52</c:f>
              <c:numCache>
                <c:formatCode>General</c:formatCode>
                <c:ptCount val="2"/>
                <c:pt idx="0">
                  <c:v>60</c:v>
                </c:pt>
                <c:pt idx="1">
                  <c:v>80</c:v>
                </c:pt>
              </c:numCache>
            </c:numRef>
          </c:xVal>
          <c:yVal>
            <c:numRef>
              <c:f>PIPER!$AP$51:$AP$52</c:f>
              <c:numCache>
                <c:formatCode>General</c:formatCode>
                <c:ptCount val="2"/>
                <c:pt idx="0">
                  <c:v>0</c:v>
                </c:pt>
                <c:pt idx="1">
                  <c:v>40</c:v>
                </c:pt>
              </c:numCache>
            </c:numRef>
          </c:yVal>
          <c:smooth val="0"/>
          <c:extLst>
            <c:ext xmlns:c16="http://schemas.microsoft.com/office/drawing/2014/chart" uri="{C3380CC4-5D6E-409C-BE32-E72D297353CC}">
              <c16:uniqueId val="{00000063-620A-4A32-9751-90ED0E88E731}"/>
            </c:ext>
          </c:extLst>
        </c:ser>
        <c:ser>
          <c:idx val="20"/>
          <c:order val="46"/>
          <c:tx>
            <c:v>divcat8</c:v>
          </c:tx>
          <c:spPr>
            <a:ln w="12700" cap="rnd">
              <a:solidFill>
                <a:schemeClr val="accent5"/>
              </a:solidFill>
              <a:prstDash val="dash"/>
              <a:round/>
            </a:ln>
            <a:effectLst/>
          </c:spPr>
          <c:marker>
            <c:symbol val="none"/>
          </c:marker>
          <c:xVal>
            <c:numRef>
              <c:f>PIPER!$AQ$51:$AQ$52</c:f>
              <c:numCache>
                <c:formatCode>General</c:formatCode>
                <c:ptCount val="2"/>
                <c:pt idx="0">
                  <c:v>80</c:v>
                </c:pt>
                <c:pt idx="1">
                  <c:v>90</c:v>
                </c:pt>
              </c:numCache>
            </c:numRef>
          </c:xVal>
          <c:yVal>
            <c:numRef>
              <c:f>PIPER!$AR$51:$AR$52</c:f>
              <c:numCache>
                <c:formatCode>General</c:formatCode>
                <c:ptCount val="2"/>
                <c:pt idx="0">
                  <c:v>0</c:v>
                </c:pt>
                <c:pt idx="1">
                  <c:v>20</c:v>
                </c:pt>
              </c:numCache>
            </c:numRef>
          </c:yVal>
          <c:smooth val="0"/>
          <c:extLst>
            <c:ext xmlns:c16="http://schemas.microsoft.com/office/drawing/2014/chart" uri="{C3380CC4-5D6E-409C-BE32-E72D297353CC}">
              <c16:uniqueId val="{00000064-620A-4A32-9751-90ED0E88E731}"/>
            </c:ext>
          </c:extLst>
        </c:ser>
        <c:ser>
          <c:idx val="21"/>
          <c:order val="47"/>
          <c:tx>
            <c:v>divan1</c:v>
          </c:tx>
          <c:spPr>
            <a:ln w="12700" cap="rnd">
              <a:solidFill>
                <a:schemeClr val="accent4"/>
              </a:solidFill>
              <a:prstDash val="dash"/>
              <a:round/>
            </a:ln>
            <a:effectLst/>
          </c:spPr>
          <c:marker>
            <c:symbol val="none"/>
          </c:marker>
          <c:xVal>
            <c:numRef>
              <c:f>PIPER!$AK$55:$AK$56</c:f>
              <c:numCache>
                <c:formatCode>General</c:formatCode>
                <c:ptCount val="2"/>
                <c:pt idx="0">
                  <c:v>140</c:v>
                </c:pt>
                <c:pt idx="1">
                  <c:v>130</c:v>
                </c:pt>
              </c:numCache>
            </c:numRef>
          </c:xVal>
          <c:yVal>
            <c:numRef>
              <c:f>PIPER!$AL$55:$AL$56</c:f>
              <c:numCache>
                <c:formatCode>General</c:formatCode>
                <c:ptCount val="2"/>
                <c:pt idx="0">
                  <c:v>0</c:v>
                </c:pt>
                <c:pt idx="1">
                  <c:v>20</c:v>
                </c:pt>
              </c:numCache>
            </c:numRef>
          </c:yVal>
          <c:smooth val="0"/>
          <c:extLst>
            <c:ext xmlns:c16="http://schemas.microsoft.com/office/drawing/2014/chart" uri="{C3380CC4-5D6E-409C-BE32-E72D297353CC}">
              <c16:uniqueId val="{00000065-620A-4A32-9751-90ED0E88E731}"/>
            </c:ext>
          </c:extLst>
        </c:ser>
        <c:ser>
          <c:idx val="22"/>
          <c:order val="48"/>
          <c:tx>
            <c:v>divan2</c:v>
          </c:tx>
          <c:spPr>
            <a:ln w="12700" cap="rnd">
              <a:solidFill>
                <a:schemeClr val="accent4"/>
              </a:solidFill>
              <a:prstDash val="dash"/>
              <a:round/>
            </a:ln>
            <a:effectLst/>
          </c:spPr>
          <c:marker>
            <c:symbol val="none"/>
          </c:marker>
          <c:xVal>
            <c:numRef>
              <c:f>PIPER!$AM$55:$AM$56</c:f>
              <c:numCache>
                <c:formatCode>General</c:formatCode>
                <c:ptCount val="2"/>
                <c:pt idx="0">
                  <c:v>160</c:v>
                </c:pt>
                <c:pt idx="1">
                  <c:v>140</c:v>
                </c:pt>
              </c:numCache>
            </c:numRef>
          </c:xVal>
          <c:yVal>
            <c:numRef>
              <c:f>PIPER!$AN$55:$AN$56</c:f>
              <c:numCache>
                <c:formatCode>General</c:formatCode>
                <c:ptCount val="2"/>
                <c:pt idx="0">
                  <c:v>0</c:v>
                </c:pt>
                <c:pt idx="1">
                  <c:v>40</c:v>
                </c:pt>
              </c:numCache>
            </c:numRef>
          </c:yVal>
          <c:smooth val="0"/>
          <c:extLst>
            <c:ext xmlns:c16="http://schemas.microsoft.com/office/drawing/2014/chart" uri="{C3380CC4-5D6E-409C-BE32-E72D297353CC}">
              <c16:uniqueId val="{00000066-620A-4A32-9751-90ED0E88E731}"/>
            </c:ext>
          </c:extLst>
        </c:ser>
        <c:ser>
          <c:idx val="23"/>
          <c:order val="49"/>
          <c:tx>
            <c:v>divan3</c:v>
          </c:tx>
          <c:spPr>
            <a:ln w="12700" cap="rnd">
              <a:solidFill>
                <a:schemeClr val="accent4"/>
              </a:solidFill>
              <a:prstDash val="dash"/>
              <a:round/>
            </a:ln>
            <a:effectLst/>
          </c:spPr>
          <c:marker>
            <c:symbol val="none"/>
          </c:marker>
          <c:xVal>
            <c:numRef>
              <c:f>PIPER!$AO$55:$AO$56</c:f>
              <c:numCache>
                <c:formatCode>General</c:formatCode>
                <c:ptCount val="2"/>
                <c:pt idx="0">
                  <c:v>180</c:v>
                </c:pt>
                <c:pt idx="1">
                  <c:v>150</c:v>
                </c:pt>
              </c:numCache>
            </c:numRef>
          </c:xVal>
          <c:yVal>
            <c:numRef>
              <c:f>PIPER!$AP$55:$AP$56</c:f>
              <c:numCache>
                <c:formatCode>General</c:formatCode>
                <c:ptCount val="2"/>
                <c:pt idx="0">
                  <c:v>0</c:v>
                </c:pt>
                <c:pt idx="1">
                  <c:v>60</c:v>
                </c:pt>
              </c:numCache>
            </c:numRef>
          </c:yVal>
          <c:smooth val="0"/>
          <c:extLst>
            <c:ext xmlns:c16="http://schemas.microsoft.com/office/drawing/2014/chart" uri="{C3380CC4-5D6E-409C-BE32-E72D297353CC}">
              <c16:uniqueId val="{00000067-620A-4A32-9751-90ED0E88E731}"/>
            </c:ext>
          </c:extLst>
        </c:ser>
        <c:ser>
          <c:idx val="24"/>
          <c:order val="50"/>
          <c:tx>
            <c:v>divan4</c:v>
          </c:tx>
          <c:spPr>
            <a:ln w="12700" cap="rnd">
              <a:solidFill>
                <a:schemeClr val="accent4"/>
              </a:solidFill>
              <a:prstDash val="dash"/>
              <a:round/>
            </a:ln>
            <a:effectLst/>
          </c:spPr>
          <c:marker>
            <c:symbol val="none"/>
          </c:marker>
          <c:xVal>
            <c:numRef>
              <c:f>PIPER!$AQ$55:$AQ$56</c:f>
              <c:numCache>
                <c:formatCode>General</c:formatCode>
                <c:ptCount val="2"/>
                <c:pt idx="0">
                  <c:v>200</c:v>
                </c:pt>
                <c:pt idx="1">
                  <c:v>160</c:v>
                </c:pt>
              </c:numCache>
            </c:numRef>
          </c:xVal>
          <c:yVal>
            <c:numRef>
              <c:f>PIPER!$AR$55:$AR$56</c:f>
              <c:numCache>
                <c:formatCode>General</c:formatCode>
                <c:ptCount val="2"/>
                <c:pt idx="0">
                  <c:v>0</c:v>
                </c:pt>
                <c:pt idx="1">
                  <c:v>80</c:v>
                </c:pt>
              </c:numCache>
            </c:numRef>
          </c:yVal>
          <c:smooth val="0"/>
          <c:extLst>
            <c:ext xmlns:c16="http://schemas.microsoft.com/office/drawing/2014/chart" uri="{C3380CC4-5D6E-409C-BE32-E72D297353CC}">
              <c16:uniqueId val="{00000068-620A-4A32-9751-90ED0E88E731}"/>
            </c:ext>
          </c:extLst>
        </c:ser>
        <c:ser>
          <c:idx val="25"/>
          <c:order val="51"/>
          <c:tx>
            <c:v>divan5</c:v>
          </c:tx>
          <c:spPr>
            <a:ln w="12700" cap="rnd">
              <a:solidFill>
                <a:schemeClr val="accent4"/>
              </a:solidFill>
              <a:prstDash val="dash"/>
              <a:round/>
            </a:ln>
            <a:effectLst/>
          </c:spPr>
          <c:marker>
            <c:symbol val="none"/>
          </c:marker>
          <c:xVal>
            <c:numRef>
              <c:f>PIPER!$AK$58:$AK$59</c:f>
              <c:numCache>
                <c:formatCode>General</c:formatCode>
                <c:ptCount val="2"/>
                <c:pt idx="0">
                  <c:v>140</c:v>
                </c:pt>
                <c:pt idx="1">
                  <c:v>180</c:v>
                </c:pt>
              </c:numCache>
            </c:numRef>
          </c:xVal>
          <c:yVal>
            <c:numRef>
              <c:f>PIPER!$AL$58:$AL$59</c:f>
              <c:numCache>
                <c:formatCode>General</c:formatCode>
                <c:ptCount val="2"/>
                <c:pt idx="0">
                  <c:v>0</c:v>
                </c:pt>
                <c:pt idx="1">
                  <c:v>80</c:v>
                </c:pt>
              </c:numCache>
            </c:numRef>
          </c:yVal>
          <c:smooth val="0"/>
          <c:extLst>
            <c:ext xmlns:c16="http://schemas.microsoft.com/office/drawing/2014/chart" uri="{C3380CC4-5D6E-409C-BE32-E72D297353CC}">
              <c16:uniqueId val="{00000069-620A-4A32-9751-90ED0E88E731}"/>
            </c:ext>
          </c:extLst>
        </c:ser>
        <c:ser>
          <c:idx val="26"/>
          <c:order val="52"/>
          <c:tx>
            <c:v>divan6</c:v>
          </c:tx>
          <c:spPr>
            <a:ln w="12700" cap="rnd">
              <a:solidFill>
                <a:schemeClr val="accent4"/>
              </a:solidFill>
              <a:prstDash val="dash"/>
              <a:round/>
            </a:ln>
            <a:effectLst/>
          </c:spPr>
          <c:marker>
            <c:symbol val="none"/>
          </c:marker>
          <c:xVal>
            <c:numRef>
              <c:f>PIPER!$AM$58:$AM$59</c:f>
              <c:numCache>
                <c:formatCode>General</c:formatCode>
                <c:ptCount val="2"/>
                <c:pt idx="0">
                  <c:v>160</c:v>
                </c:pt>
                <c:pt idx="1">
                  <c:v>190</c:v>
                </c:pt>
              </c:numCache>
            </c:numRef>
          </c:xVal>
          <c:yVal>
            <c:numRef>
              <c:f>PIPER!$AN$58:$AN$59</c:f>
              <c:numCache>
                <c:formatCode>General</c:formatCode>
                <c:ptCount val="2"/>
                <c:pt idx="0">
                  <c:v>0</c:v>
                </c:pt>
                <c:pt idx="1">
                  <c:v>60</c:v>
                </c:pt>
              </c:numCache>
            </c:numRef>
          </c:yVal>
          <c:smooth val="0"/>
          <c:extLst>
            <c:ext xmlns:c16="http://schemas.microsoft.com/office/drawing/2014/chart" uri="{C3380CC4-5D6E-409C-BE32-E72D297353CC}">
              <c16:uniqueId val="{0000006A-620A-4A32-9751-90ED0E88E731}"/>
            </c:ext>
          </c:extLst>
        </c:ser>
        <c:ser>
          <c:idx val="27"/>
          <c:order val="53"/>
          <c:tx>
            <c:v>divan7</c:v>
          </c:tx>
          <c:spPr>
            <a:ln w="12700" cap="rnd">
              <a:solidFill>
                <a:schemeClr val="accent4"/>
              </a:solidFill>
              <a:prstDash val="dash"/>
              <a:round/>
            </a:ln>
            <a:effectLst/>
          </c:spPr>
          <c:marker>
            <c:symbol val="none"/>
          </c:marker>
          <c:xVal>
            <c:numRef>
              <c:f>PIPER!$AO$58:$AO$59</c:f>
              <c:numCache>
                <c:formatCode>General</c:formatCode>
                <c:ptCount val="2"/>
                <c:pt idx="0">
                  <c:v>180</c:v>
                </c:pt>
                <c:pt idx="1">
                  <c:v>200</c:v>
                </c:pt>
              </c:numCache>
            </c:numRef>
          </c:xVal>
          <c:yVal>
            <c:numRef>
              <c:f>PIPER!$AP$58:$AP$59</c:f>
              <c:numCache>
                <c:formatCode>General</c:formatCode>
                <c:ptCount val="2"/>
                <c:pt idx="0">
                  <c:v>0</c:v>
                </c:pt>
                <c:pt idx="1">
                  <c:v>40</c:v>
                </c:pt>
              </c:numCache>
            </c:numRef>
          </c:yVal>
          <c:smooth val="0"/>
          <c:extLst>
            <c:ext xmlns:c16="http://schemas.microsoft.com/office/drawing/2014/chart" uri="{C3380CC4-5D6E-409C-BE32-E72D297353CC}">
              <c16:uniqueId val="{0000006B-620A-4A32-9751-90ED0E88E731}"/>
            </c:ext>
          </c:extLst>
        </c:ser>
        <c:ser>
          <c:idx val="28"/>
          <c:order val="54"/>
          <c:tx>
            <c:v>divan8</c:v>
          </c:tx>
          <c:spPr>
            <a:ln w="12700" cap="rnd">
              <a:solidFill>
                <a:schemeClr val="accent4"/>
              </a:solidFill>
              <a:prstDash val="dash"/>
              <a:round/>
            </a:ln>
            <a:effectLst/>
          </c:spPr>
          <c:marker>
            <c:symbol val="none"/>
          </c:marker>
          <c:xVal>
            <c:numRef>
              <c:f>PIPER!$AQ$58:$AQ$59</c:f>
              <c:numCache>
                <c:formatCode>General</c:formatCode>
                <c:ptCount val="2"/>
                <c:pt idx="0">
                  <c:v>200</c:v>
                </c:pt>
                <c:pt idx="1">
                  <c:v>210</c:v>
                </c:pt>
              </c:numCache>
            </c:numRef>
          </c:xVal>
          <c:yVal>
            <c:numRef>
              <c:f>PIPER!$AR$58:$AR$59</c:f>
              <c:numCache>
                <c:formatCode>General</c:formatCode>
                <c:ptCount val="2"/>
                <c:pt idx="0">
                  <c:v>0</c:v>
                </c:pt>
                <c:pt idx="1">
                  <c:v>20</c:v>
                </c:pt>
              </c:numCache>
            </c:numRef>
          </c:yVal>
          <c:smooth val="0"/>
          <c:extLst>
            <c:ext xmlns:c16="http://schemas.microsoft.com/office/drawing/2014/chart" uri="{C3380CC4-5D6E-409C-BE32-E72D297353CC}">
              <c16:uniqueId val="{0000006C-620A-4A32-9751-90ED0E88E731}"/>
            </c:ext>
          </c:extLst>
        </c:ser>
        <c:ser>
          <c:idx val="37"/>
          <c:order val="55"/>
          <c:tx>
            <c:v>divlos1</c:v>
          </c:tx>
          <c:spPr>
            <a:ln w="9525" cap="rnd">
              <a:solidFill>
                <a:srgbClr val="259F11"/>
              </a:solidFill>
              <a:prstDash val="dash"/>
              <a:round/>
            </a:ln>
            <a:effectLst/>
          </c:spPr>
          <c:marker>
            <c:symbol val="dash"/>
            <c:size val="5"/>
            <c:spPr>
              <a:noFill/>
              <a:ln w="9525">
                <a:solidFill>
                  <a:srgbClr val="259F11"/>
                </a:solidFill>
              </a:ln>
              <a:effectLst/>
            </c:spPr>
          </c:marker>
          <c:dLbls>
            <c:dLbl>
              <c:idx val="0"/>
              <c:tx>
                <c:rich>
                  <a:bodyPr/>
                  <a:lstStyle/>
                  <a:p>
                    <a:fld id="{352BB35E-09B1-4E86-85F5-81C65CB7D2C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620A-4A32-9751-90ED0E88E731}"/>
                </c:ext>
              </c:extLst>
            </c:dLbl>
            <c:dLbl>
              <c:idx val="1"/>
              <c:tx>
                <c:rich>
                  <a:bodyPr/>
                  <a:lstStyle/>
                  <a:p>
                    <a:fld id="{F684D628-6C93-4677-BEAC-455A951D9DD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E-620A-4A32-9751-90ED0E88E731}"/>
                </c:ext>
              </c:extLst>
            </c:dLbl>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PIPER!$AK$40:$AK$41</c:f>
              <c:numCache>
                <c:formatCode>General</c:formatCode>
                <c:ptCount val="2"/>
                <c:pt idx="0">
                  <c:v>70</c:v>
                </c:pt>
                <c:pt idx="1">
                  <c:v>120</c:v>
                </c:pt>
              </c:numCache>
            </c:numRef>
          </c:xVal>
          <c:yVal>
            <c:numRef>
              <c:f>PIPER!$AL$40:$AL$41</c:f>
              <c:numCache>
                <c:formatCode>General</c:formatCode>
                <c:ptCount val="2"/>
                <c:pt idx="0">
                  <c:v>100</c:v>
                </c:pt>
                <c:pt idx="1">
                  <c:v>200</c:v>
                </c:pt>
              </c:numCache>
            </c:numRef>
          </c:yVal>
          <c:smooth val="0"/>
          <c:extLst>
            <c:ext xmlns:c15="http://schemas.microsoft.com/office/drawing/2012/chart" uri="{02D57815-91ED-43cb-92C2-25804820EDAC}">
              <c15:datalabelsRange>
                <c15:f>PIPER!$AM$40:$AM$41</c15:f>
                <c15:dlblRangeCache>
                  <c:ptCount val="2"/>
                  <c:pt idx="1">
                    <c:v>80</c:v>
                  </c:pt>
                </c15:dlblRangeCache>
              </c15:datalabelsRange>
            </c:ext>
            <c:ext xmlns:c16="http://schemas.microsoft.com/office/drawing/2014/chart" uri="{C3380CC4-5D6E-409C-BE32-E72D297353CC}">
              <c16:uniqueId val="{0000006F-620A-4A32-9751-90ED0E88E731}"/>
            </c:ext>
          </c:extLst>
        </c:ser>
        <c:ser>
          <c:idx val="38"/>
          <c:order val="56"/>
          <c:tx>
            <c:v>divlos2</c:v>
          </c:tx>
          <c:spPr>
            <a:ln w="12700" cap="rnd">
              <a:solidFill>
                <a:srgbClr val="259F11"/>
              </a:solidFill>
              <a:prstDash val="dash"/>
              <a:round/>
            </a:ln>
            <a:effectLst/>
          </c:spPr>
          <c:marker>
            <c:symbol val="dash"/>
            <c:size val="5"/>
            <c:spPr>
              <a:noFill/>
              <a:ln w="9525">
                <a:solidFill>
                  <a:srgbClr val="259F11"/>
                </a:solidFill>
              </a:ln>
              <a:effectLst/>
            </c:spPr>
          </c:marker>
          <c:dLbls>
            <c:dLbl>
              <c:idx val="0"/>
              <c:tx>
                <c:rich>
                  <a:bodyPr/>
                  <a:lstStyle/>
                  <a:p>
                    <a:fld id="{4D4DA106-482D-4B3A-8D04-D8A8788C4C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620A-4A32-9751-90ED0E88E731}"/>
                </c:ext>
              </c:extLst>
            </c:dLbl>
            <c:dLbl>
              <c:idx val="1"/>
              <c:tx>
                <c:rich>
                  <a:bodyPr/>
                  <a:lstStyle/>
                  <a:p>
                    <a:fld id="{A6C413EA-EAAC-4A63-86C5-74659045E51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1-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PIPER!$AN$40:$AN$41</c:f>
              <c:numCache>
                <c:formatCode>General</c:formatCode>
                <c:ptCount val="2"/>
                <c:pt idx="0">
                  <c:v>80</c:v>
                </c:pt>
                <c:pt idx="1">
                  <c:v>130</c:v>
                </c:pt>
              </c:numCache>
            </c:numRef>
          </c:xVal>
          <c:yVal>
            <c:numRef>
              <c:f>PIPER!$AO$40:$AO$41</c:f>
              <c:numCache>
                <c:formatCode>General</c:formatCode>
                <c:ptCount val="2"/>
                <c:pt idx="0">
                  <c:v>80</c:v>
                </c:pt>
                <c:pt idx="1">
                  <c:v>180</c:v>
                </c:pt>
              </c:numCache>
            </c:numRef>
          </c:yVal>
          <c:smooth val="0"/>
          <c:extLst>
            <c:ext xmlns:c15="http://schemas.microsoft.com/office/drawing/2012/chart" uri="{02D57815-91ED-43cb-92C2-25804820EDAC}">
              <c15:datalabelsRange>
                <c15:f>PIPER!$AP$40:$AP$41</c15:f>
                <c15:dlblRangeCache>
                  <c:ptCount val="2"/>
                  <c:pt idx="1">
                    <c:v>60</c:v>
                  </c:pt>
                </c15:dlblRangeCache>
              </c15:datalabelsRange>
            </c:ext>
            <c:ext xmlns:c16="http://schemas.microsoft.com/office/drawing/2014/chart" uri="{C3380CC4-5D6E-409C-BE32-E72D297353CC}">
              <c16:uniqueId val="{00000072-620A-4A32-9751-90ED0E88E731}"/>
            </c:ext>
          </c:extLst>
        </c:ser>
        <c:ser>
          <c:idx val="39"/>
          <c:order val="57"/>
          <c:tx>
            <c:v>divlos3</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EF45070F-D2C9-49CA-96E1-90DDDC06AF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620A-4A32-9751-90ED0E88E731}"/>
                </c:ext>
              </c:extLst>
            </c:dLbl>
            <c:dLbl>
              <c:idx val="1"/>
              <c:tx>
                <c:rich>
                  <a:bodyPr/>
                  <a:lstStyle/>
                  <a:p>
                    <a:fld id="{2E411451-66B6-4C22-BBC0-F80FC1A485A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PIPER!$AQ$40:$AQ$41</c:f>
              <c:numCache>
                <c:formatCode>General</c:formatCode>
                <c:ptCount val="2"/>
                <c:pt idx="0">
                  <c:v>90</c:v>
                </c:pt>
                <c:pt idx="1">
                  <c:v>140</c:v>
                </c:pt>
              </c:numCache>
            </c:numRef>
          </c:xVal>
          <c:yVal>
            <c:numRef>
              <c:f>PIPER!$AR$40:$AR$41</c:f>
              <c:numCache>
                <c:formatCode>General</c:formatCode>
                <c:ptCount val="2"/>
                <c:pt idx="0">
                  <c:v>60</c:v>
                </c:pt>
                <c:pt idx="1">
                  <c:v>160</c:v>
                </c:pt>
              </c:numCache>
            </c:numRef>
          </c:yVal>
          <c:smooth val="0"/>
          <c:extLst>
            <c:ext xmlns:c15="http://schemas.microsoft.com/office/drawing/2012/chart" uri="{02D57815-91ED-43cb-92C2-25804820EDAC}">
              <c15:datalabelsRange>
                <c15:f>PIPER!$AS$40:$AS$41</c15:f>
                <c15:dlblRangeCache>
                  <c:ptCount val="2"/>
                  <c:pt idx="1">
                    <c:v>40</c:v>
                  </c:pt>
                </c15:dlblRangeCache>
              </c15:datalabelsRange>
            </c:ext>
            <c:ext xmlns:c16="http://schemas.microsoft.com/office/drawing/2014/chart" uri="{C3380CC4-5D6E-409C-BE32-E72D297353CC}">
              <c16:uniqueId val="{00000075-620A-4A32-9751-90ED0E88E731}"/>
            </c:ext>
          </c:extLst>
        </c:ser>
        <c:ser>
          <c:idx val="40"/>
          <c:order val="58"/>
          <c:tx>
            <c:v>divlos4</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4BEA5383-7717-42AA-B891-A1B496E056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620A-4A32-9751-90ED0E88E731}"/>
                </c:ext>
              </c:extLst>
            </c:dLbl>
            <c:dLbl>
              <c:idx val="1"/>
              <c:tx>
                <c:rich>
                  <a:bodyPr/>
                  <a:lstStyle/>
                  <a:p>
                    <a:fld id="{BEBF864C-0AE0-415B-8428-43DDD8FCE1A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PIPER!$AT$40:$AT$41</c:f>
              <c:numCache>
                <c:formatCode>General</c:formatCode>
                <c:ptCount val="2"/>
                <c:pt idx="0">
                  <c:v>100</c:v>
                </c:pt>
                <c:pt idx="1">
                  <c:v>150</c:v>
                </c:pt>
              </c:numCache>
            </c:numRef>
          </c:xVal>
          <c:yVal>
            <c:numRef>
              <c:f>PIPER!$AU$40:$AU$41</c:f>
              <c:numCache>
                <c:formatCode>General</c:formatCode>
                <c:ptCount val="2"/>
                <c:pt idx="0">
                  <c:v>40</c:v>
                </c:pt>
                <c:pt idx="1">
                  <c:v>140</c:v>
                </c:pt>
              </c:numCache>
            </c:numRef>
          </c:yVal>
          <c:smooth val="0"/>
          <c:extLst>
            <c:ext xmlns:c15="http://schemas.microsoft.com/office/drawing/2012/chart" uri="{02D57815-91ED-43cb-92C2-25804820EDAC}">
              <c15:datalabelsRange>
                <c15:f>PIPER!$AV$40:$AV$41</c15:f>
                <c15:dlblRangeCache>
                  <c:ptCount val="2"/>
                  <c:pt idx="1">
                    <c:v>20</c:v>
                  </c:pt>
                </c15:dlblRangeCache>
              </c15:datalabelsRange>
            </c:ext>
            <c:ext xmlns:c16="http://schemas.microsoft.com/office/drawing/2014/chart" uri="{C3380CC4-5D6E-409C-BE32-E72D297353CC}">
              <c16:uniqueId val="{00000078-620A-4A32-9751-90ED0E88E731}"/>
            </c:ext>
          </c:extLst>
        </c:ser>
        <c:ser>
          <c:idx val="13"/>
          <c:order val="59"/>
          <c:tx>
            <c:v>divlos5</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729596DE-A8F0-4672-8562-AB4311283FB5}"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620A-4A32-9751-90ED0E88E731}"/>
                </c:ext>
              </c:extLst>
            </c:dLbl>
            <c:dLbl>
              <c:idx val="1"/>
              <c:tx>
                <c:rich>
                  <a:bodyPr/>
                  <a:lstStyle/>
                  <a:p>
                    <a:fld id="{DE28CCE3-8671-4AE3-B3E8-64C69C0AF74D}"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PIPER!$AK$43:$AK$44</c:f>
              <c:numCache>
                <c:formatCode>General</c:formatCode>
                <c:ptCount val="2"/>
                <c:pt idx="0">
                  <c:v>120</c:v>
                </c:pt>
                <c:pt idx="1">
                  <c:v>70</c:v>
                </c:pt>
              </c:numCache>
            </c:numRef>
          </c:xVal>
          <c:yVal>
            <c:numRef>
              <c:f>PIPER!$AL$43:$AL$44</c:f>
              <c:numCache>
                <c:formatCode>General</c:formatCode>
                <c:ptCount val="2"/>
                <c:pt idx="0">
                  <c:v>40</c:v>
                </c:pt>
                <c:pt idx="1">
                  <c:v>140</c:v>
                </c:pt>
              </c:numCache>
            </c:numRef>
          </c:yVal>
          <c:smooth val="0"/>
          <c:extLst>
            <c:ext xmlns:c15="http://schemas.microsoft.com/office/drawing/2012/chart" uri="{02D57815-91ED-43cb-92C2-25804820EDAC}">
              <c15:datalabelsRange>
                <c15:f>PIPER!$AM$43:$AM$44</c15:f>
                <c15:dlblRangeCache>
                  <c:ptCount val="2"/>
                  <c:pt idx="1">
                    <c:v>20</c:v>
                  </c:pt>
                </c15:dlblRangeCache>
              </c15:datalabelsRange>
            </c:ext>
            <c:ext xmlns:c16="http://schemas.microsoft.com/office/drawing/2014/chart" uri="{C3380CC4-5D6E-409C-BE32-E72D297353CC}">
              <c16:uniqueId val="{0000007B-620A-4A32-9751-90ED0E88E731}"/>
            </c:ext>
          </c:extLst>
        </c:ser>
        <c:ser>
          <c:idx val="14"/>
          <c:order val="60"/>
          <c:tx>
            <c:v>divlos6</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68A96C5F-E49E-4599-BDD9-DD78CC1440D4}"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620A-4A32-9751-90ED0E88E731}"/>
                </c:ext>
              </c:extLst>
            </c:dLbl>
            <c:dLbl>
              <c:idx val="1"/>
              <c:tx>
                <c:rich>
                  <a:bodyPr/>
                  <a:lstStyle/>
                  <a:p>
                    <a:fld id="{C75D2FF9-CD7A-4A9E-B15F-F908FB67BAFD}"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PIPER!$AN$43:$AN$44</c:f>
              <c:numCache>
                <c:formatCode>General</c:formatCode>
                <c:ptCount val="2"/>
                <c:pt idx="0">
                  <c:v>130</c:v>
                </c:pt>
                <c:pt idx="1">
                  <c:v>80</c:v>
                </c:pt>
              </c:numCache>
            </c:numRef>
          </c:xVal>
          <c:yVal>
            <c:numRef>
              <c:f>PIPER!$AO$43:$AO$44</c:f>
              <c:numCache>
                <c:formatCode>General</c:formatCode>
                <c:ptCount val="2"/>
                <c:pt idx="0">
                  <c:v>60</c:v>
                </c:pt>
                <c:pt idx="1">
                  <c:v>160</c:v>
                </c:pt>
              </c:numCache>
            </c:numRef>
          </c:yVal>
          <c:smooth val="0"/>
          <c:extLst>
            <c:ext xmlns:c15="http://schemas.microsoft.com/office/drawing/2012/chart" uri="{02D57815-91ED-43cb-92C2-25804820EDAC}">
              <c15:datalabelsRange>
                <c15:f>PIPER!$AP$43:$AP$44</c15:f>
                <c15:dlblRangeCache>
                  <c:ptCount val="2"/>
                  <c:pt idx="1">
                    <c:v>40</c:v>
                  </c:pt>
                </c15:dlblRangeCache>
              </c15:datalabelsRange>
            </c:ext>
            <c:ext xmlns:c16="http://schemas.microsoft.com/office/drawing/2014/chart" uri="{C3380CC4-5D6E-409C-BE32-E72D297353CC}">
              <c16:uniqueId val="{0000007E-620A-4A32-9751-90ED0E88E731}"/>
            </c:ext>
          </c:extLst>
        </c:ser>
        <c:ser>
          <c:idx val="41"/>
          <c:order val="61"/>
          <c:tx>
            <c:v>divlos7</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FC46B51D-432A-4E8A-885C-FFB92B989219}"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620A-4A32-9751-90ED0E88E731}"/>
                </c:ext>
              </c:extLst>
            </c:dLbl>
            <c:dLbl>
              <c:idx val="1"/>
              <c:tx>
                <c:rich>
                  <a:bodyPr/>
                  <a:lstStyle/>
                  <a:p>
                    <a:fld id="{468EB940-408B-4DB8-9440-E5A5F2071AB6}"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PIPER!$AQ$43:$AQ$44</c:f>
              <c:numCache>
                <c:formatCode>General</c:formatCode>
                <c:ptCount val="2"/>
                <c:pt idx="0">
                  <c:v>140</c:v>
                </c:pt>
                <c:pt idx="1">
                  <c:v>90</c:v>
                </c:pt>
              </c:numCache>
            </c:numRef>
          </c:xVal>
          <c:yVal>
            <c:numRef>
              <c:f>PIPER!$AR$43:$AR$44</c:f>
              <c:numCache>
                <c:formatCode>General</c:formatCode>
                <c:ptCount val="2"/>
                <c:pt idx="0">
                  <c:v>80</c:v>
                </c:pt>
                <c:pt idx="1">
                  <c:v>180</c:v>
                </c:pt>
              </c:numCache>
            </c:numRef>
          </c:yVal>
          <c:smooth val="0"/>
          <c:extLst>
            <c:ext xmlns:c15="http://schemas.microsoft.com/office/drawing/2012/chart" uri="{02D57815-91ED-43cb-92C2-25804820EDAC}">
              <c15:datalabelsRange>
                <c15:f>PIPER!$AS$43:$AS$44</c15:f>
                <c15:dlblRangeCache>
                  <c:ptCount val="2"/>
                  <c:pt idx="1">
                    <c:v>60</c:v>
                  </c:pt>
                </c15:dlblRangeCache>
              </c15:datalabelsRange>
            </c:ext>
            <c:ext xmlns:c16="http://schemas.microsoft.com/office/drawing/2014/chart" uri="{C3380CC4-5D6E-409C-BE32-E72D297353CC}">
              <c16:uniqueId val="{00000081-620A-4A32-9751-90ED0E88E731}"/>
            </c:ext>
          </c:extLst>
        </c:ser>
        <c:ser>
          <c:idx val="42"/>
          <c:order val="62"/>
          <c:tx>
            <c:v>divlos8</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2D015B27-BB2D-4CB7-B05E-67640AD756EC}"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620A-4A32-9751-90ED0E88E731}"/>
                </c:ext>
              </c:extLst>
            </c:dLbl>
            <c:dLbl>
              <c:idx val="1"/>
              <c:tx>
                <c:rich>
                  <a:bodyPr/>
                  <a:lstStyle/>
                  <a:p>
                    <a:fld id="{C16D698B-ED83-45C1-A5F9-06CEF27580DB}"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620A-4A32-9751-90ED0E88E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PIPER!$AT$43:$AT$44</c:f>
              <c:numCache>
                <c:formatCode>General</c:formatCode>
                <c:ptCount val="2"/>
                <c:pt idx="0">
                  <c:v>150</c:v>
                </c:pt>
                <c:pt idx="1">
                  <c:v>100</c:v>
                </c:pt>
              </c:numCache>
            </c:numRef>
          </c:xVal>
          <c:yVal>
            <c:numRef>
              <c:f>PIPER!$AU$43:$AU$44</c:f>
              <c:numCache>
                <c:formatCode>General</c:formatCode>
                <c:ptCount val="2"/>
                <c:pt idx="0">
                  <c:v>100</c:v>
                </c:pt>
                <c:pt idx="1">
                  <c:v>200</c:v>
                </c:pt>
              </c:numCache>
            </c:numRef>
          </c:yVal>
          <c:smooth val="0"/>
          <c:extLst>
            <c:ext xmlns:c15="http://schemas.microsoft.com/office/drawing/2012/chart" uri="{02D57815-91ED-43cb-92C2-25804820EDAC}">
              <c15:datalabelsRange>
                <c15:f>PIPER!$AV$43:$AV$44</c15:f>
                <c15:dlblRangeCache>
                  <c:ptCount val="2"/>
                  <c:pt idx="1">
                    <c:v>80</c:v>
                  </c:pt>
                </c15:dlblRangeCache>
              </c15:datalabelsRange>
            </c:ext>
            <c:ext xmlns:c16="http://schemas.microsoft.com/office/drawing/2014/chart" uri="{C3380CC4-5D6E-409C-BE32-E72D297353CC}">
              <c16:uniqueId val="{00000084-620A-4A32-9751-90ED0E88E731}"/>
            </c:ext>
          </c:extLst>
        </c:ser>
        <c:dLbls>
          <c:showLegendKey val="0"/>
          <c:showVal val="0"/>
          <c:showCatName val="0"/>
          <c:showSerName val="0"/>
          <c:showPercent val="0"/>
          <c:showBubbleSize val="0"/>
        </c:dLbls>
        <c:axId val="664812600"/>
        <c:axId val="664805400"/>
        <c:extLst>
          <c:ext xmlns:c15="http://schemas.microsoft.com/office/drawing/2012/chart" uri="{02D57815-91ED-43cb-92C2-25804820EDAC}">
            <c15:filteredScatterSeries>
              <c15:ser>
                <c:idx val="43"/>
                <c:order val="63"/>
                <c:tx>
                  <c:v>bicarbonato alcaline</c:v>
                </c:tx>
                <c:spPr>
                  <a:ln w="25400" cap="flat" cmpd="sng" algn="ctr">
                    <a:solidFill>
                      <a:schemeClr val="accent6">
                        <a:shade val="15000"/>
                      </a:schemeClr>
                    </a:solidFill>
                    <a:prstDash val="solid"/>
                    <a:round/>
                  </a:ln>
                  <a:effectLst/>
                </c:spPr>
                <c:marker>
                  <c:symbol val="none"/>
                </c:marker>
                <c:xVal>
                  <c:numRef>
                    <c:extLst>
                      <c:ext uri="{02D57815-91ED-43cb-92C2-25804820EDAC}">
                        <c15:formulaRef>
                          <c15:sqref>PIPER!$AK$62:$AK$66</c15:sqref>
                        </c15:formulaRef>
                      </c:ext>
                    </c:extLst>
                    <c:numCache>
                      <c:formatCode>General</c:formatCode>
                      <c:ptCount val="5"/>
                    </c:numCache>
                  </c:numRef>
                </c:xVal>
                <c:yVal>
                  <c:numRef>
                    <c:extLst>
                      <c:ext uri="{02D57815-91ED-43cb-92C2-25804820EDAC}">
                        <c15:formulaRef>
                          <c15:sqref>PIPER!$AL$62:$AL$66</c15:sqref>
                        </c15:formulaRef>
                      </c:ext>
                    </c:extLst>
                    <c:numCache>
                      <c:formatCode>General</c:formatCode>
                      <c:ptCount val="5"/>
                    </c:numCache>
                  </c:numRef>
                </c:yVal>
                <c:smooth val="0"/>
                <c:extLst>
                  <c:ext xmlns:c16="http://schemas.microsoft.com/office/drawing/2014/chart" uri="{C3380CC4-5D6E-409C-BE32-E72D297353CC}">
                    <c16:uniqueId val="{00000085-620A-4A32-9751-90ED0E88E731}"/>
                  </c:ext>
                </c:extLst>
              </c15:ser>
            </c15:filteredScatterSeries>
          </c:ext>
        </c:extLst>
      </c:scatterChart>
      <c:valAx>
        <c:axId val="664812600"/>
        <c:scaling>
          <c:orientation val="minMax"/>
          <c:max val="220"/>
          <c:min val="0"/>
        </c:scaling>
        <c:delete val="0"/>
        <c:axPos val="b"/>
        <c:majorGridlines>
          <c:spPr>
            <a:ln w="9525" cap="flat" cmpd="sng" algn="ctr">
              <a:noFill/>
              <a:round/>
            </a:ln>
            <a:effectLst/>
          </c:spPr>
        </c:majorGridlines>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64805400"/>
        <c:crosses val="autoZero"/>
        <c:crossBetween val="midCat"/>
        <c:majorUnit val="5"/>
      </c:valAx>
      <c:valAx>
        <c:axId val="664805400"/>
        <c:scaling>
          <c:orientation val="minMax"/>
          <c:max val="220"/>
          <c:min val="0"/>
        </c:scaling>
        <c:delete val="1"/>
        <c:axPos val="l"/>
        <c:numFmt formatCode="General" sourceLinked="1"/>
        <c:majorTickMark val="none"/>
        <c:minorTickMark val="none"/>
        <c:tickLblPos val="none"/>
        <c:crossAx val="664812600"/>
        <c:crosses val="autoZero"/>
        <c:crossBetween val="midCat"/>
        <c:majorUnit val="5"/>
      </c:valAx>
      <c:spPr>
        <a:noFill/>
        <a:ln>
          <a:noFill/>
        </a:ln>
        <a:effectLst/>
      </c:spPr>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egendEntry>
        <c:idx val="32"/>
        <c:delete val="1"/>
      </c:legendEntry>
      <c:legendEntry>
        <c:idx val="33"/>
        <c:delete val="1"/>
      </c:legendEntry>
      <c:legendEntry>
        <c:idx val="34"/>
        <c:delete val="1"/>
      </c:legendEntry>
      <c:legendEntry>
        <c:idx val="35"/>
        <c:delete val="1"/>
      </c:legendEntry>
      <c:legendEntry>
        <c:idx val="36"/>
        <c:delete val="1"/>
      </c:legendEntry>
      <c:legendEntry>
        <c:idx val="37"/>
        <c:delete val="1"/>
      </c:legendEntry>
      <c:legendEntry>
        <c:idx val="38"/>
        <c:delete val="1"/>
      </c:legendEntry>
      <c:legendEntry>
        <c:idx val="39"/>
        <c:delete val="1"/>
      </c:legendEntry>
      <c:legendEntry>
        <c:idx val="40"/>
        <c:delete val="1"/>
      </c:legendEntry>
      <c:legendEntry>
        <c:idx val="41"/>
        <c:delete val="1"/>
      </c:legendEntry>
      <c:legendEntry>
        <c:idx val="42"/>
        <c:delete val="1"/>
      </c:legendEntry>
      <c:legendEntry>
        <c:idx val="43"/>
        <c:delete val="1"/>
      </c:legendEntry>
      <c:legendEntry>
        <c:idx val="44"/>
        <c:delete val="1"/>
      </c:legendEntry>
      <c:legendEntry>
        <c:idx val="45"/>
        <c:delete val="1"/>
      </c:legendEntry>
      <c:legendEntry>
        <c:idx val="46"/>
        <c:delete val="1"/>
      </c:legendEntry>
      <c:legendEntry>
        <c:idx val="47"/>
        <c:delete val="1"/>
      </c:legendEntry>
      <c:legendEntry>
        <c:idx val="48"/>
        <c:delete val="1"/>
      </c:legendEntry>
      <c:legendEntry>
        <c:idx val="49"/>
        <c:delete val="1"/>
      </c:legendEntry>
      <c:legendEntry>
        <c:idx val="50"/>
        <c:delete val="1"/>
      </c:legendEntry>
      <c:legendEntry>
        <c:idx val="51"/>
        <c:delete val="1"/>
      </c:legendEntry>
      <c:legendEntry>
        <c:idx val="52"/>
        <c:delete val="1"/>
      </c:legendEntry>
      <c:legendEntry>
        <c:idx val="53"/>
        <c:delete val="1"/>
      </c:legendEntry>
      <c:legendEntry>
        <c:idx val="54"/>
        <c:delete val="1"/>
      </c:legendEntry>
      <c:legendEntry>
        <c:idx val="55"/>
        <c:delete val="1"/>
      </c:legendEntry>
      <c:legendEntry>
        <c:idx val="56"/>
        <c:delete val="1"/>
      </c:legendEntry>
      <c:legendEntry>
        <c:idx val="57"/>
        <c:delete val="1"/>
      </c:legendEntry>
      <c:legendEntry>
        <c:idx val="58"/>
        <c:delete val="1"/>
      </c:legendEntry>
      <c:legendEntry>
        <c:idx val="59"/>
        <c:delete val="1"/>
      </c:legendEntry>
      <c:legendEntry>
        <c:idx val="60"/>
        <c:delete val="1"/>
      </c:legendEntry>
      <c:legendEntry>
        <c:idx val="61"/>
        <c:delete val="1"/>
      </c:legendEntry>
      <c:legendEntry>
        <c:idx val="62"/>
        <c:delete val="1"/>
      </c:legendEntry>
      <c:layout>
        <c:manualLayout>
          <c:xMode val="edge"/>
          <c:yMode val="edge"/>
          <c:x val="0.81491207536818044"/>
          <c:y val="8.6312073502856718E-2"/>
          <c:w val="9.094592518953136E-2"/>
          <c:h val="0.27171417027108596"/>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it-IT"/>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73018659092945E-2"/>
          <c:y val="1.0059826937228867E-3"/>
          <c:w val="0.76404096315449754"/>
          <c:h val="0.95027010734592765"/>
        </c:manualLayout>
      </c:layout>
      <c:scatterChart>
        <c:scatterStyle val="lineMarker"/>
        <c:varyColors val="0"/>
        <c:ser>
          <c:idx val="3"/>
          <c:order val="0"/>
          <c:tx>
            <c:strRef>
              <c:f>PIPER!$AK$1</c:f>
              <c:strCache>
                <c:ptCount val="1"/>
                <c:pt idx="0">
                  <c:v>Analisi 1</c:v>
                </c:pt>
              </c:strCache>
            </c:strRef>
          </c:tx>
          <c:spPr>
            <a:ln w="19050" cap="rnd">
              <a:noFill/>
              <a:round/>
            </a:ln>
            <a:effectLst/>
          </c:spPr>
          <c:marker>
            <c:symbol val="circle"/>
            <c:size val="12"/>
            <c:spPr>
              <a:solidFill>
                <a:srgbClr val="FFFF00"/>
              </a:solidFill>
              <a:ln w="9525">
                <a:noFill/>
              </a:ln>
              <a:effectLst/>
              <a:scene3d>
                <a:camera prst="orthographicFront"/>
                <a:lightRig rig="threePt" dir="t"/>
              </a:scene3d>
              <a:sp3d>
                <a:bevelT w="165100" prst="coolSlant"/>
                <a:bevelB w="165100" prst="coolSlant"/>
              </a:sp3d>
            </c:spPr>
          </c:marker>
          <c:xVal>
            <c:numRef>
              <c:f>PIPER!$AL$2:$AL$4</c:f>
              <c:numCache>
                <c:formatCode>General</c:formatCode>
                <c:ptCount val="3"/>
                <c:pt idx="0">
                  <c:v>6.8102690796165115</c:v>
                </c:pt>
                <c:pt idx="1">
                  <c:v>124.79867138679798</c:v>
                </c:pt>
                <c:pt idx="2">
                  <c:v>65.721952424532418</c:v>
                </c:pt>
              </c:numCache>
            </c:numRef>
          </c:xVal>
          <c:yVal>
            <c:numRef>
              <c:f>PIPER!$AM$2:$AM$4</c:f>
              <c:numCache>
                <c:formatCode>General</c:formatCode>
                <c:ptCount val="3"/>
                <c:pt idx="0">
                  <c:v>6.1906065876660312</c:v>
                </c:pt>
                <c:pt idx="1">
                  <c:v>5.8605353529666955</c:v>
                </c:pt>
                <c:pt idx="2">
                  <c:v>124.01397327749784</c:v>
                </c:pt>
              </c:numCache>
            </c:numRef>
          </c:yVal>
          <c:smooth val="0"/>
          <c:extLst>
            <c:ext xmlns:c16="http://schemas.microsoft.com/office/drawing/2014/chart" uri="{C3380CC4-5D6E-409C-BE32-E72D297353CC}">
              <c16:uniqueId val="{00000000-5185-4487-BB80-CBA961F137A7}"/>
            </c:ext>
          </c:extLst>
        </c:ser>
        <c:ser>
          <c:idx val="4"/>
          <c:order val="1"/>
          <c:tx>
            <c:strRef>
              <c:f>PIPER!$AK$5</c:f>
              <c:strCache>
                <c:ptCount val="1"/>
                <c:pt idx="0">
                  <c:v>Analisi 2</c:v>
                </c:pt>
              </c:strCache>
            </c:strRef>
          </c:tx>
          <c:spPr>
            <a:ln w="19050" cap="rnd">
              <a:noFill/>
              <a:round/>
            </a:ln>
            <a:effectLst/>
          </c:spPr>
          <c:marker>
            <c:symbol val="circle"/>
            <c:size val="12"/>
            <c:spPr>
              <a:solidFill>
                <a:srgbClr val="FF0000"/>
              </a:solidFill>
              <a:ln w="9525">
                <a:noFill/>
              </a:ln>
              <a:effectLst/>
              <a:scene3d>
                <a:camera prst="orthographicFront"/>
                <a:lightRig rig="threePt" dir="t"/>
              </a:scene3d>
              <a:sp3d>
                <a:bevelT/>
              </a:sp3d>
            </c:spPr>
          </c:marker>
          <c:xVal>
            <c:numRef>
              <c:f>PIPER!$AL$6:$AL$8</c:f>
              <c:numCache>
                <c:formatCode>0.00</c:formatCode>
                <c:ptCount val="3"/>
                <c:pt idx="0">
                  <c:v>44.654847974645932</c:v>
                </c:pt>
                <c:pt idx="1">
                  <c:v>125.49173708127915</c:v>
                </c:pt>
                <c:pt idx="2">
                  <c:v>80.685667571822506</c:v>
                </c:pt>
              </c:numCache>
            </c:numRef>
          </c:xVal>
          <c:yVal>
            <c:numRef>
              <c:f>PIPER!$AM$6:$AM$8</c:f>
              <c:numCache>
                <c:formatCode>0.00</c:formatCode>
                <c:ptCount val="3"/>
                <c:pt idx="0">
                  <c:v>21.733188075666039</c:v>
                </c:pt>
                <c:pt idx="1">
                  <c:v>4.1826882511059429</c:v>
                </c:pt>
                <c:pt idx="2">
                  <c:v>93.794827270019184</c:v>
                </c:pt>
              </c:numCache>
            </c:numRef>
          </c:yVal>
          <c:smooth val="0"/>
          <c:extLst>
            <c:ext xmlns:c16="http://schemas.microsoft.com/office/drawing/2014/chart" uri="{C3380CC4-5D6E-409C-BE32-E72D297353CC}">
              <c16:uniqueId val="{00000001-5185-4487-BB80-CBA961F137A7}"/>
            </c:ext>
          </c:extLst>
        </c:ser>
        <c:ser>
          <c:idx val="29"/>
          <c:order val="2"/>
          <c:tx>
            <c:strRef>
              <c:f>PIPER!$AK$9</c:f>
              <c:strCache>
                <c:ptCount val="1"/>
              </c:strCache>
            </c:strRef>
          </c:tx>
          <c:spPr>
            <a:ln w="25400" cap="rnd">
              <a:noFill/>
              <a:round/>
            </a:ln>
            <a:effectLst/>
          </c:spPr>
          <c:marker>
            <c:symbol val="circle"/>
            <c:size val="8"/>
            <c:spPr>
              <a:solidFill>
                <a:schemeClr val="accent6">
                  <a:lumMod val="60000"/>
                  <a:lumOff val="40000"/>
                </a:schemeClr>
              </a:solidFill>
              <a:ln w="9525">
                <a:solidFill>
                  <a:schemeClr val="accent6">
                    <a:lumMod val="60000"/>
                    <a:lumOff val="40000"/>
                  </a:schemeClr>
                </a:solidFill>
              </a:ln>
              <a:effectLst/>
              <a:scene3d>
                <a:camera prst="orthographicFront"/>
                <a:lightRig rig="threePt" dir="t"/>
              </a:scene3d>
              <a:sp3d>
                <a:bevelT/>
              </a:sp3d>
            </c:spPr>
          </c:marker>
          <c:xVal>
            <c:numRef>
              <c:f>PIPER!$AL$10:$AL$12</c:f>
              <c:numCache>
                <c:formatCode>0.00</c:formatCode>
                <c:ptCount val="3"/>
              </c:numCache>
            </c:numRef>
          </c:xVal>
          <c:yVal>
            <c:numRef>
              <c:f>PIPER!$AM$10:$AM$12</c:f>
              <c:numCache>
                <c:formatCode>0.00</c:formatCode>
                <c:ptCount val="3"/>
              </c:numCache>
            </c:numRef>
          </c:yVal>
          <c:smooth val="0"/>
          <c:extLst>
            <c:ext xmlns:c16="http://schemas.microsoft.com/office/drawing/2014/chart" uri="{C3380CC4-5D6E-409C-BE32-E72D297353CC}">
              <c16:uniqueId val="{00000002-5185-4487-BB80-CBA961F137A7}"/>
            </c:ext>
          </c:extLst>
        </c:ser>
        <c:ser>
          <c:idx val="30"/>
          <c:order val="3"/>
          <c:tx>
            <c:strRef>
              <c:f>PIPER!$AK$13</c:f>
              <c:strCache>
                <c:ptCount val="1"/>
                <c:pt idx="0">
                  <c:v>Gf Bazzoli, 2025</c:v>
                </c:pt>
              </c:strCache>
            </c:strRef>
          </c:tx>
          <c:spPr>
            <a:ln w="25400" cap="rnd">
              <a:noFill/>
              <a:round/>
            </a:ln>
            <a:effectLst/>
          </c:spPr>
          <c:marker>
            <c:symbol val="circle"/>
            <c:size val="8"/>
            <c:spPr>
              <a:solidFill>
                <a:srgbClr val="FFFF00"/>
              </a:solidFill>
              <a:ln w="9525">
                <a:solidFill>
                  <a:srgbClr val="FFFF00"/>
                </a:solidFill>
              </a:ln>
              <a:effectLst/>
              <a:scene3d>
                <a:camera prst="orthographicFront"/>
                <a:lightRig rig="threePt" dir="t"/>
              </a:scene3d>
              <a:sp3d>
                <a:bevelT/>
              </a:sp3d>
            </c:spPr>
          </c:marker>
          <c:xVal>
            <c:numRef>
              <c:f>PIPER!$AL$14:$AL$16</c:f>
              <c:numCache>
                <c:formatCode>0.00</c:formatCode>
                <c:ptCount val="3"/>
              </c:numCache>
            </c:numRef>
          </c:xVal>
          <c:yVal>
            <c:numRef>
              <c:f>PIPER!$AM$14:$AM$16</c:f>
              <c:numCache>
                <c:formatCode>0.00</c:formatCode>
                <c:ptCount val="3"/>
              </c:numCache>
            </c:numRef>
          </c:yVal>
          <c:smooth val="0"/>
          <c:extLst>
            <c:ext xmlns:c16="http://schemas.microsoft.com/office/drawing/2014/chart" uri="{C3380CC4-5D6E-409C-BE32-E72D297353CC}">
              <c16:uniqueId val="{00000003-5185-4487-BB80-CBA961F137A7}"/>
            </c:ext>
          </c:extLst>
        </c:ser>
        <c:ser>
          <c:idx val="31"/>
          <c:order val="4"/>
          <c:tx>
            <c:strRef>
              <c:f>PIPER!$AK$17</c:f>
              <c:strCache>
                <c:ptCount val="1"/>
              </c:strCache>
            </c:strRef>
          </c:tx>
          <c:spPr>
            <a:ln w="25400" cap="rnd">
              <a:noFill/>
              <a:round/>
            </a:ln>
            <a:effectLst/>
          </c:spPr>
          <c:marker>
            <c:symbol val="circle"/>
            <c:size val="8"/>
            <c:spPr>
              <a:solidFill>
                <a:schemeClr val="accent2"/>
              </a:solidFill>
              <a:ln w="9525">
                <a:noFill/>
              </a:ln>
              <a:effectLst/>
              <a:scene3d>
                <a:camera prst="orthographicFront"/>
                <a:lightRig rig="threePt" dir="t"/>
              </a:scene3d>
              <a:sp3d>
                <a:bevelT/>
              </a:sp3d>
            </c:spPr>
          </c:marker>
          <c:xVal>
            <c:numRef>
              <c:f>PIPER!$AL$18:$AL$20</c:f>
              <c:numCache>
                <c:formatCode>0.00</c:formatCode>
                <c:ptCount val="3"/>
              </c:numCache>
            </c:numRef>
          </c:xVal>
          <c:yVal>
            <c:numRef>
              <c:f>PIPER!$AM$18:$AM$20</c:f>
              <c:numCache>
                <c:formatCode>0.00</c:formatCode>
                <c:ptCount val="3"/>
              </c:numCache>
            </c:numRef>
          </c:yVal>
          <c:smooth val="0"/>
          <c:extLst>
            <c:ext xmlns:c16="http://schemas.microsoft.com/office/drawing/2014/chart" uri="{C3380CC4-5D6E-409C-BE32-E72D297353CC}">
              <c16:uniqueId val="{00000004-5185-4487-BB80-CBA961F137A7}"/>
            </c:ext>
          </c:extLst>
        </c:ser>
        <c:ser>
          <c:idx val="32"/>
          <c:order val="5"/>
          <c:tx>
            <c:strRef>
              <c:f>PIPER!$AK$21</c:f>
              <c:strCache>
                <c:ptCount val="1"/>
              </c:strCache>
            </c:strRef>
          </c:tx>
          <c:spPr>
            <a:ln w="25400" cap="rnd">
              <a:noFill/>
              <a:round/>
            </a:ln>
            <a:effectLst/>
          </c:spPr>
          <c:marker>
            <c:symbol val="circle"/>
            <c:size val="8"/>
            <c:spPr>
              <a:solidFill>
                <a:srgbClr val="00FF00"/>
              </a:solidFill>
              <a:ln w="9525">
                <a:noFill/>
              </a:ln>
              <a:effectLst/>
              <a:scene3d>
                <a:camera prst="orthographicFront"/>
                <a:lightRig rig="threePt" dir="t"/>
              </a:scene3d>
              <a:sp3d>
                <a:bevelT/>
              </a:sp3d>
            </c:spPr>
          </c:marker>
          <c:xVal>
            <c:numRef>
              <c:f>PIPER!$AL$22:$AL$24</c:f>
              <c:numCache>
                <c:formatCode>0.00</c:formatCode>
                <c:ptCount val="3"/>
              </c:numCache>
            </c:numRef>
          </c:xVal>
          <c:yVal>
            <c:numRef>
              <c:f>PIPER!$AM$22:$AM$24</c:f>
              <c:numCache>
                <c:formatCode>0.00</c:formatCode>
                <c:ptCount val="3"/>
              </c:numCache>
            </c:numRef>
          </c:yVal>
          <c:smooth val="0"/>
          <c:extLst>
            <c:ext xmlns:c16="http://schemas.microsoft.com/office/drawing/2014/chart" uri="{C3380CC4-5D6E-409C-BE32-E72D297353CC}">
              <c16:uniqueId val="{00000005-5185-4487-BB80-CBA961F137A7}"/>
            </c:ext>
          </c:extLst>
        </c:ser>
        <c:ser>
          <c:idx val="33"/>
          <c:order val="6"/>
          <c:tx>
            <c:strRef>
              <c:f>PIPER!$AO$1</c:f>
              <c:strCache>
                <c:ptCount val="1"/>
              </c:strCache>
            </c:strRef>
          </c:tx>
          <c:spPr>
            <a:ln w="25400" cap="rnd">
              <a:noFill/>
              <a:round/>
            </a:ln>
            <a:effectLst/>
          </c:spPr>
          <c:marker>
            <c:symbol val="circle"/>
            <c:size val="8"/>
            <c:spPr>
              <a:solidFill>
                <a:srgbClr val="FFCCCC"/>
              </a:solidFill>
              <a:ln w="9525">
                <a:solidFill>
                  <a:schemeClr val="tx1"/>
                </a:solidFill>
              </a:ln>
              <a:effectLst/>
              <a:scene3d>
                <a:camera prst="orthographicFront"/>
                <a:lightRig rig="threePt" dir="t"/>
              </a:scene3d>
              <a:sp3d prstMaterial="metal">
                <a:bevelT/>
                <a:bevelB/>
              </a:sp3d>
            </c:spPr>
          </c:marker>
          <c:xVal>
            <c:numRef>
              <c:f>PIPER!$AP$2:$AP$4</c:f>
              <c:numCache>
                <c:formatCode>0.00</c:formatCode>
                <c:ptCount val="3"/>
              </c:numCache>
            </c:numRef>
          </c:xVal>
          <c:yVal>
            <c:numRef>
              <c:f>PIPER!$AQ$2:$AQ$4</c:f>
              <c:numCache>
                <c:formatCode>0.00</c:formatCode>
                <c:ptCount val="3"/>
              </c:numCache>
            </c:numRef>
          </c:yVal>
          <c:smooth val="0"/>
          <c:extLst>
            <c:ext xmlns:c16="http://schemas.microsoft.com/office/drawing/2014/chart" uri="{C3380CC4-5D6E-409C-BE32-E72D297353CC}">
              <c16:uniqueId val="{00000006-5185-4487-BB80-CBA961F137A7}"/>
            </c:ext>
          </c:extLst>
        </c:ser>
        <c:ser>
          <c:idx val="34"/>
          <c:order val="7"/>
          <c:tx>
            <c:strRef>
              <c:f>PIPER!$AO$5</c:f>
              <c:strCache>
                <c:ptCount val="1"/>
              </c:strCache>
            </c:strRef>
          </c:tx>
          <c:spPr>
            <a:ln w="25400" cap="rnd">
              <a:noFill/>
              <a:round/>
            </a:ln>
            <a:effectLst/>
          </c:spPr>
          <c:marker>
            <c:symbol val="circle"/>
            <c:size val="8"/>
            <c:spPr>
              <a:solidFill>
                <a:schemeClr val="bg1"/>
              </a:solidFill>
              <a:ln w="6350">
                <a:solidFill>
                  <a:srgbClr val="0000FF"/>
                </a:solidFill>
              </a:ln>
              <a:effectLst/>
              <a:scene3d>
                <a:camera prst="orthographicFront"/>
                <a:lightRig rig="threePt" dir="t"/>
              </a:scene3d>
              <a:sp3d>
                <a:bevelT/>
              </a:sp3d>
            </c:spPr>
          </c:marker>
          <c:xVal>
            <c:numRef>
              <c:f>PIPER!$AP$6:$AP$8</c:f>
              <c:numCache>
                <c:formatCode>0.00</c:formatCode>
                <c:ptCount val="3"/>
              </c:numCache>
            </c:numRef>
          </c:xVal>
          <c:yVal>
            <c:numRef>
              <c:f>PIPER!$AQ$6:$AQ$8</c:f>
              <c:numCache>
                <c:formatCode>0.00</c:formatCode>
                <c:ptCount val="3"/>
              </c:numCache>
            </c:numRef>
          </c:yVal>
          <c:smooth val="0"/>
          <c:extLst>
            <c:ext xmlns:c16="http://schemas.microsoft.com/office/drawing/2014/chart" uri="{C3380CC4-5D6E-409C-BE32-E72D297353CC}">
              <c16:uniqueId val="{00000007-5185-4487-BB80-CBA961F137A7}"/>
            </c:ext>
          </c:extLst>
        </c:ser>
        <c:ser>
          <c:idx val="35"/>
          <c:order val="8"/>
          <c:tx>
            <c:strRef>
              <c:f>PIPER!$AO$9</c:f>
              <c:strCache>
                <c:ptCount val="1"/>
              </c:strCache>
            </c:strRef>
          </c:tx>
          <c:spPr>
            <a:ln w="25400" cap="rnd">
              <a:noFill/>
              <a:round/>
            </a:ln>
            <a:effectLst>
              <a:glow rad="88900">
                <a:schemeClr val="accent3">
                  <a:satMod val="175000"/>
                  <a:alpha val="40000"/>
                </a:schemeClr>
              </a:glow>
            </a:effectLst>
          </c:spPr>
          <c:marker>
            <c:symbol val="circle"/>
            <c:size val="8"/>
            <c:spPr>
              <a:solidFill>
                <a:srgbClr val="259F11"/>
              </a:solidFill>
              <a:ln w="9525">
                <a:solidFill>
                  <a:srgbClr val="259F11"/>
                </a:solidFill>
              </a:ln>
              <a:effectLst>
                <a:glow rad="88900">
                  <a:schemeClr val="accent3">
                    <a:satMod val="175000"/>
                    <a:alpha val="40000"/>
                  </a:schemeClr>
                </a:glow>
              </a:effectLst>
            </c:spPr>
          </c:marker>
          <c:xVal>
            <c:numRef>
              <c:f>PIPER!$AP$10:$AP$12</c:f>
              <c:numCache>
                <c:formatCode>0.00</c:formatCode>
                <c:ptCount val="3"/>
              </c:numCache>
            </c:numRef>
          </c:xVal>
          <c:yVal>
            <c:numRef>
              <c:f>PIPER!$AQ$10:$AQ$12</c:f>
              <c:numCache>
                <c:formatCode>0.00</c:formatCode>
                <c:ptCount val="3"/>
              </c:numCache>
            </c:numRef>
          </c:yVal>
          <c:smooth val="0"/>
          <c:extLst>
            <c:ext xmlns:c16="http://schemas.microsoft.com/office/drawing/2014/chart" uri="{C3380CC4-5D6E-409C-BE32-E72D297353CC}">
              <c16:uniqueId val="{00000008-5185-4487-BB80-CBA961F137A7}"/>
            </c:ext>
          </c:extLst>
        </c:ser>
        <c:ser>
          <c:idx val="36"/>
          <c:order val="9"/>
          <c:tx>
            <c:strRef>
              <c:f>PIPER!$AO$13</c:f>
              <c:strCache>
                <c:ptCount val="1"/>
              </c:strCache>
            </c:strRef>
          </c:tx>
          <c:spPr>
            <a:ln w="25400" cap="rnd">
              <a:noFill/>
              <a:round/>
            </a:ln>
            <a:effectLst>
              <a:glow rad="76200">
                <a:schemeClr val="accent5">
                  <a:satMod val="175000"/>
                  <a:alpha val="40000"/>
                </a:schemeClr>
              </a:glow>
            </a:effectLst>
          </c:spPr>
          <c:marker>
            <c:symbol val="circle"/>
            <c:size val="8"/>
            <c:spPr>
              <a:solidFill>
                <a:schemeClr val="accent1">
                  <a:lumMod val="70000"/>
                  <a:lumOff val="30000"/>
                </a:schemeClr>
              </a:solidFill>
              <a:ln w="9525">
                <a:solidFill>
                  <a:schemeClr val="accent1">
                    <a:lumMod val="70000"/>
                    <a:lumOff val="30000"/>
                  </a:schemeClr>
                </a:solidFill>
              </a:ln>
              <a:effectLst>
                <a:glow rad="76200">
                  <a:schemeClr val="accent5">
                    <a:satMod val="175000"/>
                    <a:alpha val="40000"/>
                  </a:schemeClr>
                </a:glow>
              </a:effectLst>
            </c:spPr>
          </c:marker>
          <c:xVal>
            <c:numRef>
              <c:f>PIPER!$AP$14:$AP$16</c:f>
              <c:numCache>
                <c:formatCode>0.00</c:formatCode>
                <c:ptCount val="3"/>
              </c:numCache>
            </c:numRef>
          </c:xVal>
          <c:yVal>
            <c:numRef>
              <c:f>PIPER!$AQ$14:$AQ$16</c:f>
              <c:numCache>
                <c:formatCode>0.00</c:formatCode>
                <c:ptCount val="3"/>
              </c:numCache>
            </c:numRef>
          </c:yVal>
          <c:smooth val="0"/>
          <c:extLst>
            <c:ext xmlns:c16="http://schemas.microsoft.com/office/drawing/2014/chart" uri="{C3380CC4-5D6E-409C-BE32-E72D297353CC}">
              <c16:uniqueId val="{00000009-5185-4487-BB80-CBA961F137A7}"/>
            </c:ext>
          </c:extLst>
        </c:ser>
        <c:ser>
          <c:idx val="44"/>
          <c:order val="10"/>
          <c:tx>
            <c:strRef>
              <c:f>PIPER!$AO$17</c:f>
              <c:strCache>
                <c:ptCount val="1"/>
              </c:strCache>
            </c:strRef>
          </c:tx>
          <c:spPr>
            <a:ln w="25400" cap="rnd">
              <a:noFill/>
              <a:round/>
            </a:ln>
            <a:effectLst/>
          </c:spPr>
          <c:marker>
            <c:symbol val="square"/>
            <c:size val="8"/>
            <c:spPr>
              <a:solidFill>
                <a:srgbClr val="FF0000"/>
              </a:solidFill>
              <a:ln w="9525">
                <a:solidFill>
                  <a:srgbClr val="FF0000"/>
                </a:solidFill>
              </a:ln>
              <a:effectLst/>
              <a:scene3d>
                <a:camera prst="orthographicFront"/>
                <a:lightRig rig="threePt" dir="t"/>
              </a:scene3d>
              <a:sp3d>
                <a:bevelT/>
              </a:sp3d>
            </c:spPr>
          </c:marker>
          <c:xVal>
            <c:numRef>
              <c:f>PIPER!$AP$18:$AP$20</c:f>
              <c:numCache>
                <c:formatCode>0.00</c:formatCode>
                <c:ptCount val="3"/>
              </c:numCache>
            </c:numRef>
          </c:xVal>
          <c:yVal>
            <c:numRef>
              <c:f>PIPER!$AQ$18:$AQ$20</c:f>
              <c:numCache>
                <c:formatCode>0.00</c:formatCode>
                <c:ptCount val="3"/>
              </c:numCache>
            </c:numRef>
          </c:yVal>
          <c:smooth val="0"/>
          <c:extLst>
            <c:ext xmlns:c16="http://schemas.microsoft.com/office/drawing/2014/chart" uri="{C3380CC4-5D6E-409C-BE32-E72D297353CC}">
              <c16:uniqueId val="{0000000A-5185-4487-BB80-CBA961F137A7}"/>
            </c:ext>
          </c:extLst>
        </c:ser>
        <c:ser>
          <c:idx val="45"/>
          <c:order val="11"/>
          <c:tx>
            <c:strRef>
              <c:f>PIPER!$AO$21</c:f>
              <c:strCache>
                <c:ptCount val="1"/>
              </c:strCache>
            </c:strRef>
          </c:tx>
          <c:spPr>
            <a:ln w="25400" cap="rnd">
              <a:noFill/>
              <a:round/>
            </a:ln>
            <a:effectLst/>
          </c:spPr>
          <c:marker>
            <c:symbol val="square"/>
            <c:size val="8"/>
            <c:spPr>
              <a:solidFill>
                <a:srgbClr val="FFFF00"/>
              </a:solidFill>
              <a:ln w="9525">
                <a:solidFill>
                  <a:srgbClr val="FFFF00"/>
                </a:solidFill>
              </a:ln>
              <a:effectLst/>
              <a:scene3d>
                <a:camera prst="orthographicFront"/>
                <a:lightRig rig="threePt" dir="t"/>
              </a:scene3d>
              <a:sp3d>
                <a:bevelT/>
              </a:sp3d>
            </c:spPr>
          </c:marker>
          <c:xVal>
            <c:numRef>
              <c:f>PIPER!$AP$22:$AP$24</c:f>
              <c:numCache>
                <c:formatCode>0.00</c:formatCode>
                <c:ptCount val="3"/>
              </c:numCache>
            </c:numRef>
          </c:xVal>
          <c:yVal>
            <c:numRef>
              <c:f>PIPER!$AQ$22:$AQ$24</c:f>
              <c:numCache>
                <c:formatCode>0.00</c:formatCode>
                <c:ptCount val="3"/>
              </c:numCache>
            </c:numRef>
          </c:yVal>
          <c:smooth val="0"/>
          <c:extLst>
            <c:ext xmlns:c16="http://schemas.microsoft.com/office/drawing/2014/chart" uri="{C3380CC4-5D6E-409C-BE32-E72D297353CC}">
              <c16:uniqueId val="{0000000B-5185-4487-BB80-CBA961F137A7}"/>
            </c:ext>
          </c:extLst>
        </c:ser>
        <c:ser>
          <c:idx val="46"/>
          <c:order val="12"/>
          <c:tx>
            <c:strRef>
              <c:f>PIPER!$AS$1</c:f>
              <c:strCache>
                <c:ptCount val="1"/>
              </c:strCache>
            </c:strRef>
          </c:tx>
          <c:spPr>
            <a:ln w="25400" cap="rnd">
              <a:noFill/>
              <a:round/>
            </a:ln>
            <a:effectLst/>
          </c:spPr>
          <c:marker>
            <c:symbol val="square"/>
            <c:size val="8"/>
            <c:spPr>
              <a:solidFill>
                <a:schemeClr val="accent5">
                  <a:lumMod val="70000"/>
                </a:schemeClr>
              </a:solidFill>
              <a:ln w="9525">
                <a:solidFill>
                  <a:schemeClr val="accent5">
                    <a:lumMod val="70000"/>
                  </a:schemeClr>
                </a:solidFill>
              </a:ln>
              <a:effectLst/>
              <a:scene3d>
                <a:camera prst="orthographicFront"/>
                <a:lightRig rig="threePt" dir="t"/>
              </a:scene3d>
              <a:sp3d>
                <a:bevelT/>
              </a:sp3d>
            </c:spPr>
          </c:marker>
          <c:xVal>
            <c:numRef>
              <c:f>PIPER!$AT$2:$AT$4</c:f>
              <c:numCache>
                <c:formatCode>0.00</c:formatCode>
                <c:ptCount val="3"/>
              </c:numCache>
            </c:numRef>
          </c:xVal>
          <c:yVal>
            <c:numRef>
              <c:f>PIPER!$AU$2:$AU$4</c:f>
              <c:numCache>
                <c:formatCode>0.00</c:formatCode>
                <c:ptCount val="3"/>
              </c:numCache>
            </c:numRef>
          </c:yVal>
          <c:smooth val="0"/>
          <c:extLst>
            <c:ext xmlns:c16="http://schemas.microsoft.com/office/drawing/2014/chart" uri="{C3380CC4-5D6E-409C-BE32-E72D297353CC}">
              <c16:uniqueId val="{0000000C-5185-4487-BB80-CBA961F137A7}"/>
            </c:ext>
          </c:extLst>
        </c:ser>
        <c:ser>
          <c:idx val="47"/>
          <c:order val="13"/>
          <c:tx>
            <c:strRef>
              <c:f>PIPER!$AS$5</c:f>
              <c:strCache>
                <c:ptCount val="1"/>
              </c:strCache>
            </c:strRef>
          </c:tx>
          <c:spPr>
            <a:ln w="25400" cap="rnd">
              <a:noFill/>
              <a:round/>
            </a:ln>
            <a:effectLst/>
          </c:spPr>
          <c:marker>
            <c:symbol val="square"/>
            <c:size val="8"/>
            <c:spPr>
              <a:solidFill>
                <a:schemeClr val="accent6">
                  <a:lumMod val="70000"/>
                </a:schemeClr>
              </a:solidFill>
              <a:ln w="9525">
                <a:solidFill>
                  <a:schemeClr val="accent6">
                    <a:lumMod val="70000"/>
                  </a:schemeClr>
                </a:solidFill>
              </a:ln>
              <a:effectLst/>
              <a:scene3d>
                <a:camera prst="orthographicFront"/>
                <a:lightRig rig="threePt" dir="t"/>
              </a:scene3d>
              <a:sp3d>
                <a:bevelT/>
              </a:sp3d>
            </c:spPr>
          </c:marker>
          <c:xVal>
            <c:numRef>
              <c:f>PIPER!$AT$6:$AT$8</c:f>
              <c:numCache>
                <c:formatCode>0.00</c:formatCode>
                <c:ptCount val="3"/>
              </c:numCache>
            </c:numRef>
          </c:xVal>
          <c:yVal>
            <c:numRef>
              <c:f>PIPER!$AU$6:$AU$8</c:f>
              <c:numCache>
                <c:formatCode>0.00</c:formatCode>
                <c:ptCount val="3"/>
              </c:numCache>
            </c:numRef>
          </c:yVal>
          <c:smooth val="0"/>
          <c:extLst>
            <c:ext xmlns:c16="http://schemas.microsoft.com/office/drawing/2014/chart" uri="{C3380CC4-5D6E-409C-BE32-E72D297353CC}">
              <c16:uniqueId val="{0000000D-5185-4487-BB80-CBA961F137A7}"/>
            </c:ext>
          </c:extLst>
        </c:ser>
        <c:ser>
          <c:idx val="48"/>
          <c:order val="14"/>
          <c:tx>
            <c:strRef>
              <c:f>PIPER!$AS$9</c:f>
              <c:strCache>
                <c:ptCount val="1"/>
              </c:strCache>
            </c:strRef>
          </c:tx>
          <c:spPr>
            <a:ln w="25400" cap="rnd">
              <a:noFill/>
              <a:round/>
            </a:ln>
            <a:effectLst/>
          </c:spPr>
          <c:marker>
            <c:symbol val="square"/>
            <c:size val="8"/>
            <c:spPr>
              <a:solidFill>
                <a:srgbClr val="CCFFFF"/>
              </a:solidFill>
              <a:ln w="9525">
                <a:solidFill>
                  <a:srgbClr val="CCFFFF"/>
                </a:solidFill>
              </a:ln>
              <a:effectLst/>
              <a:scene3d>
                <a:camera prst="orthographicFront"/>
                <a:lightRig rig="threePt" dir="t"/>
              </a:scene3d>
              <a:sp3d>
                <a:bevelT/>
              </a:sp3d>
            </c:spPr>
          </c:marker>
          <c:xVal>
            <c:numRef>
              <c:f>PIPER!$AT$10:$AT$12</c:f>
              <c:numCache>
                <c:formatCode>0.00</c:formatCode>
                <c:ptCount val="3"/>
              </c:numCache>
            </c:numRef>
          </c:xVal>
          <c:yVal>
            <c:numRef>
              <c:f>PIPER!$AU$10:$AU$12</c:f>
              <c:numCache>
                <c:formatCode>0.00</c:formatCode>
                <c:ptCount val="3"/>
              </c:numCache>
            </c:numRef>
          </c:yVal>
          <c:smooth val="0"/>
          <c:extLst>
            <c:ext xmlns:c16="http://schemas.microsoft.com/office/drawing/2014/chart" uri="{C3380CC4-5D6E-409C-BE32-E72D297353CC}">
              <c16:uniqueId val="{0000000E-5185-4487-BB80-CBA961F137A7}"/>
            </c:ext>
          </c:extLst>
        </c:ser>
        <c:ser>
          <c:idx val="49"/>
          <c:order val="15"/>
          <c:tx>
            <c:strRef>
              <c:f>PIPER!$AS$13</c:f>
              <c:strCache>
                <c:ptCount val="1"/>
              </c:strCache>
            </c:strRef>
          </c:tx>
          <c:spPr>
            <a:ln w="25400" cap="rnd">
              <a:noFill/>
              <a:round/>
            </a:ln>
            <a:effectLst/>
          </c:spPr>
          <c:marker>
            <c:symbol val="square"/>
            <c:size val="8"/>
            <c:spPr>
              <a:solidFill>
                <a:srgbClr val="FFFFCC"/>
              </a:solidFill>
              <a:ln w="9525">
                <a:solidFill>
                  <a:schemeClr val="tx1"/>
                </a:solidFill>
              </a:ln>
              <a:effectLst/>
              <a:scene3d>
                <a:camera prst="orthographicFront"/>
                <a:lightRig rig="threePt" dir="t"/>
              </a:scene3d>
              <a:sp3d>
                <a:bevelT/>
              </a:sp3d>
            </c:spPr>
          </c:marker>
          <c:xVal>
            <c:numRef>
              <c:f>PIPER!$AT$14:$AT$16</c:f>
              <c:numCache>
                <c:formatCode>0.00</c:formatCode>
                <c:ptCount val="3"/>
              </c:numCache>
            </c:numRef>
          </c:xVal>
          <c:yVal>
            <c:numRef>
              <c:f>PIPER!$AU$14:$AU$16</c:f>
              <c:numCache>
                <c:formatCode>0.00</c:formatCode>
                <c:ptCount val="3"/>
              </c:numCache>
            </c:numRef>
          </c:yVal>
          <c:smooth val="0"/>
          <c:extLst>
            <c:ext xmlns:c16="http://schemas.microsoft.com/office/drawing/2014/chart" uri="{C3380CC4-5D6E-409C-BE32-E72D297353CC}">
              <c16:uniqueId val="{0000000F-5185-4487-BB80-CBA961F137A7}"/>
            </c:ext>
          </c:extLst>
        </c:ser>
        <c:ser>
          <c:idx val="50"/>
          <c:order val="16"/>
          <c:tx>
            <c:strRef>
              <c:f>PIPER!$AS$17</c:f>
              <c:strCache>
                <c:ptCount val="1"/>
              </c:strCache>
            </c:strRef>
          </c:tx>
          <c:spPr>
            <a:ln w="25400" cap="rnd">
              <a:noFill/>
              <a:round/>
            </a:ln>
            <a:effectLst/>
          </c:spPr>
          <c:marker>
            <c:symbol val="square"/>
            <c:size val="8"/>
            <c:spPr>
              <a:solidFill>
                <a:srgbClr val="00B0F0"/>
              </a:solidFill>
              <a:ln w="9525">
                <a:solidFill>
                  <a:srgbClr val="00B0F0"/>
                </a:solidFill>
              </a:ln>
              <a:effectLst/>
              <a:scene3d>
                <a:camera prst="orthographicFront"/>
                <a:lightRig rig="morning" dir="t"/>
              </a:scene3d>
              <a:sp3d prstMaterial="matte">
                <a:bevelT prst="angle"/>
                <a:bevelB prst="angle"/>
              </a:sp3d>
            </c:spPr>
          </c:marker>
          <c:xVal>
            <c:numRef>
              <c:f>PIPER!$AT$18:$AT$20</c:f>
              <c:numCache>
                <c:formatCode>0.00</c:formatCode>
                <c:ptCount val="3"/>
              </c:numCache>
            </c:numRef>
          </c:xVal>
          <c:yVal>
            <c:numRef>
              <c:f>PIPER!$AU$18:$AU$20</c:f>
              <c:numCache>
                <c:formatCode>0.00</c:formatCode>
                <c:ptCount val="3"/>
              </c:numCache>
            </c:numRef>
          </c:yVal>
          <c:smooth val="0"/>
          <c:extLst>
            <c:ext xmlns:c16="http://schemas.microsoft.com/office/drawing/2014/chart" uri="{C3380CC4-5D6E-409C-BE32-E72D297353CC}">
              <c16:uniqueId val="{00000010-5185-4487-BB80-CBA961F137A7}"/>
            </c:ext>
          </c:extLst>
        </c:ser>
        <c:ser>
          <c:idx val="51"/>
          <c:order val="17"/>
          <c:tx>
            <c:strRef>
              <c:f>PIPER!$AS$21</c:f>
              <c:strCache>
                <c:ptCount val="1"/>
              </c:strCache>
            </c:strRef>
          </c:tx>
          <c:spPr>
            <a:ln w="25400" cap="rnd">
              <a:noFill/>
              <a:round/>
            </a:ln>
            <a:effectLst/>
          </c:spPr>
          <c:marker>
            <c:symbol val="square"/>
            <c:size val="8"/>
            <c:spPr>
              <a:solidFill>
                <a:srgbClr val="00FF00"/>
              </a:solidFill>
              <a:ln w="9525">
                <a:solidFill>
                  <a:srgbClr val="00FF00"/>
                </a:solidFill>
              </a:ln>
              <a:effectLst/>
              <a:scene3d>
                <a:camera prst="orthographicFront"/>
                <a:lightRig rig="morning" dir="t"/>
              </a:scene3d>
              <a:sp3d>
                <a:bevelT/>
              </a:sp3d>
            </c:spPr>
          </c:marker>
          <c:xVal>
            <c:numRef>
              <c:f>PIPER!$AT$22:$AT$24</c:f>
              <c:numCache>
                <c:formatCode>0.00</c:formatCode>
                <c:ptCount val="3"/>
              </c:numCache>
            </c:numRef>
          </c:xVal>
          <c:yVal>
            <c:numRef>
              <c:f>PIPER!$AU$22:$AU$24</c:f>
              <c:numCache>
                <c:formatCode>0.00</c:formatCode>
                <c:ptCount val="3"/>
              </c:numCache>
            </c:numRef>
          </c:yVal>
          <c:smooth val="0"/>
          <c:extLst>
            <c:ext xmlns:c16="http://schemas.microsoft.com/office/drawing/2014/chart" uri="{C3380CC4-5D6E-409C-BE32-E72D297353CC}">
              <c16:uniqueId val="{00000011-5185-4487-BB80-CBA961F137A7}"/>
            </c:ext>
          </c:extLst>
        </c:ser>
        <c:ser>
          <c:idx val="52"/>
          <c:order val="18"/>
          <c:tx>
            <c:strRef>
              <c:f>PIPER!$AW$1</c:f>
              <c:strCache>
                <c:ptCount val="1"/>
              </c:strCache>
            </c:strRef>
          </c:tx>
          <c:spPr>
            <a:ln w="25400" cap="rnd">
              <a:noFill/>
              <a:round/>
            </a:ln>
            <a:effectLst/>
          </c:spPr>
          <c:marker>
            <c:symbol val="square"/>
            <c:size val="8"/>
            <c:spPr>
              <a:solidFill>
                <a:schemeClr val="accent5">
                  <a:lumMod val="50000"/>
                  <a:lumOff val="50000"/>
                </a:schemeClr>
              </a:solidFill>
              <a:ln w="9525">
                <a:solidFill>
                  <a:schemeClr val="accent5">
                    <a:lumMod val="50000"/>
                    <a:lumOff val="50000"/>
                  </a:schemeClr>
                </a:solidFill>
              </a:ln>
              <a:effectLst/>
              <a:scene3d>
                <a:camera prst="orthographicFront"/>
                <a:lightRig rig="threePt" dir="t"/>
              </a:scene3d>
              <a:sp3d>
                <a:bevelT w="165100" prst="coolSlant"/>
              </a:sp3d>
            </c:spPr>
          </c:marker>
          <c:xVal>
            <c:numRef>
              <c:f>PIPER!$AX$2:$AX$4</c:f>
              <c:numCache>
                <c:formatCode>0.00</c:formatCode>
                <c:ptCount val="3"/>
              </c:numCache>
            </c:numRef>
          </c:xVal>
          <c:yVal>
            <c:numRef>
              <c:f>PIPER!$AY$2:$AY$4</c:f>
              <c:numCache>
                <c:formatCode>0.00</c:formatCode>
                <c:ptCount val="3"/>
              </c:numCache>
            </c:numRef>
          </c:yVal>
          <c:smooth val="0"/>
          <c:extLst>
            <c:ext xmlns:c16="http://schemas.microsoft.com/office/drawing/2014/chart" uri="{C3380CC4-5D6E-409C-BE32-E72D297353CC}">
              <c16:uniqueId val="{00000012-5185-4487-BB80-CBA961F137A7}"/>
            </c:ext>
          </c:extLst>
        </c:ser>
        <c:ser>
          <c:idx val="53"/>
          <c:order val="19"/>
          <c:tx>
            <c:strRef>
              <c:f>PIPER!$AW$5</c:f>
              <c:strCache>
                <c:ptCount val="1"/>
              </c:strCache>
            </c:strRef>
          </c:tx>
          <c:spPr>
            <a:ln w="25400" cap="rnd">
              <a:noFill/>
              <a:round/>
            </a:ln>
            <a:effectLst/>
          </c:spPr>
          <c:marker>
            <c:symbol val="square"/>
            <c:size val="8"/>
            <c:spPr>
              <a:solidFill>
                <a:srgbClr val="FF0000"/>
              </a:solidFill>
              <a:ln w="9525">
                <a:solidFill>
                  <a:srgbClr val="0000FF"/>
                </a:solidFill>
              </a:ln>
              <a:effectLst/>
              <a:scene3d>
                <a:camera prst="orthographicFront"/>
                <a:lightRig rig="sunset" dir="t"/>
              </a:scene3d>
              <a:sp3d>
                <a:bevelT w="139700" h="139700" prst="divot"/>
              </a:sp3d>
            </c:spPr>
          </c:marker>
          <c:xVal>
            <c:numRef>
              <c:f>PIPER!$AX$6:$AX$8</c:f>
              <c:numCache>
                <c:formatCode>0.00</c:formatCode>
                <c:ptCount val="3"/>
              </c:numCache>
            </c:numRef>
          </c:xVal>
          <c:yVal>
            <c:numRef>
              <c:f>PIPER!$AY$6:$AY$8</c:f>
              <c:numCache>
                <c:formatCode>0.00</c:formatCode>
                <c:ptCount val="3"/>
              </c:numCache>
            </c:numRef>
          </c:yVal>
          <c:smooth val="0"/>
          <c:extLst>
            <c:ext xmlns:c16="http://schemas.microsoft.com/office/drawing/2014/chart" uri="{C3380CC4-5D6E-409C-BE32-E72D297353CC}">
              <c16:uniqueId val="{00000013-5185-4487-BB80-CBA961F137A7}"/>
            </c:ext>
          </c:extLst>
        </c:ser>
        <c:ser>
          <c:idx val="54"/>
          <c:order val="20"/>
          <c:tx>
            <c:strRef>
              <c:f>PIPER!$AW$9</c:f>
              <c:strCache>
                <c:ptCount val="1"/>
              </c:strCache>
            </c:strRef>
          </c:tx>
          <c:spPr>
            <a:ln w="25400" cap="rnd">
              <a:noFill/>
              <a:round/>
            </a:ln>
            <a:effectLst/>
          </c:spPr>
          <c:marker>
            <c:symbol val="triangle"/>
            <c:size val="8"/>
            <c:spPr>
              <a:solidFill>
                <a:srgbClr val="FF0000"/>
              </a:solidFill>
              <a:ln w="9525">
                <a:solidFill>
                  <a:srgbClr val="FF0000"/>
                </a:solidFill>
              </a:ln>
              <a:effectLst/>
              <a:scene3d>
                <a:camera prst="orthographicFront"/>
                <a:lightRig rig="threePt" dir="t"/>
              </a:scene3d>
              <a:sp3d>
                <a:bevelT/>
              </a:sp3d>
            </c:spPr>
          </c:marker>
          <c:xVal>
            <c:numRef>
              <c:f>PIPER!$AX$10:$AX$12</c:f>
              <c:numCache>
                <c:formatCode>0.00</c:formatCode>
                <c:ptCount val="3"/>
              </c:numCache>
            </c:numRef>
          </c:xVal>
          <c:yVal>
            <c:numRef>
              <c:f>PIPER!$AY$10:$AY$12</c:f>
              <c:numCache>
                <c:formatCode>0.00</c:formatCode>
                <c:ptCount val="3"/>
              </c:numCache>
            </c:numRef>
          </c:yVal>
          <c:smooth val="0"/>
          <c:extLst>
            <c:ext xmlns:c16="http://schemas.microsoft.com/office/drawing/2014/chart" uri="{C3380CC4-5D6E-409C-BE32-E72D297353CC}">
              <c16:uniqueId val="{00000014-5185-4487-BB80-CBA961F137A7}"/>
            </c:ext>
          </c:extLst>
        </c:ser>
        <c:ser>
          <c:idx val="55"/>
          <c:order val="21"/>
          <c:tx>
            <c:strRef>
              <c:f>PIPER!$AW$13</c:f>
              <c:strCache>
                <c:ptCount val="1"/>
              </c:strCache>
            </c:strRef>
          </c:tx>
          <c:spPr>
            <a:ln w="25400" cap="rnd">
              <a:noFill/>
              <a:round/>
            </a:ln>
            <a:effectLst/>
          </c:spPr>
          <c:marker>
            <c:symbol val="triangle"/>
            <c:size val="8"/>
            <c:spPr>
              <a:solidFill>
                <a:srgbClr val="00B0F0"/>
              </a:solidFill>
              <a:ln w="9525">
                <a:solidFill>
                  <a:srgbClr val="00B0F0"/>
                </a:solidFill>
              </a:ln>
              <a:effectLst/>
              <a:scene3d>
                <a:camera prst="orthographicFront"/>
                <a:lightRig rig="threePt" dir="t"/>
              </a:scene3d>
              <a:sp3d>
                <a:bevelT/>
              </a:sp3d>
            </c:spPr>
          </c:marker>
          <c:xVal>
            <c:numRef>
              <c:f>PIPER!$AX$14:$AX$16</c:f>
              <c:numCache>
                <c:formatCode>0.00</c:formatCode>
                <c:ptCount val="3"/>
              </c:numCache>
            </c:numRef>
          </c:xVal>
          <c:yVal>
            <c:numRef>
              <c:f>PIPER!$AY$14:$AY$16</c:f>
              <c:numCache>
                <c:formatCode>0.00</c:formatCode>
                <c:ptCount val="3"/>
              </c:numCache>
            </c:numRef>
          </c:yVal>
          <c:smooth val="0"/>
          <c:extLst>
            <c:ext xmlns:c16="http://schemas.microsoft.com/office/drawing/2014/chart" uri="{C3380CC4-5D6E-409C-BE32-E72D297353CC}">
              <c16:uniqueId val="{00000015-5185-4487-BB80-CBA961F137A7}"/>
            </c:ext>
          </c:extLst>
        </c:ser>
        <c:ser>
          <c:idx val="56"/>
          <c:order val="22"/>
          <c:tx>
            <c:strRef>
              <c:f>PIPER!$AW$17</c:f>
              <c:strCache>
                <c:ptCount val="1"/>
              </c:strCache>
            </c:strRef>
          </c:tx>
          <c:spPr>
            <a:ln w="25400" cap="rnd">
              <a:noFill/>
              <a:round/>
            </a:ln>
            <a:effectLst/>
          </c:spPr>
          <c:marker>
            <c:symbol val="triangle"/>
            <c:size val="8"/>
            <c:spPr>
              <a:solidFill>
                <a:srgbClr val="00FF00"/>
              </a:solidFill>
              <a:ln w="9525">
                <a:solidFill>
                  <a:srgbClr val="00FF00"/>
                </a:solidFill>
              </a:ln>
              <a:effectLst/>
              <a:scene3d>
                <a:camera prst="orthographicFront"/>
                <a:lightRig rig="threePt" dir="t"/>
              </a:scene3d>
              <a:sp3d>
                <a:bevelT/>
              </a:sp3d>
            </c:spPr>
          </c:marker>
          <c:xVal>
            <c:numRef>
              <c:f>PIPER!$AX$18:$AX$20</c:f>
              <c:numCache>
                <c:formatCode>0.00</c:formatCode>
                <c:ptCount val="3"/>
              </c:numCache>
            </c:numRef>
          </c:xVal>
          <c:yVal>
            <c:numRef>
              <c:f>PIPER!$AY$18:$AY$20</c:f>
              <c:numCache>
                <c:formatCode>0.00</c:formatCode>
                <c:ptCount val="3"/>
              </c:numCache>
            </c:numRef>
          </c:yVal>
          <c:smooth val="0"/>
          <c:extLst>
            <c:ext xmlns:c16="http://schemas.microsoft.com/office/drawing/2014/chart" uri="{C3380CC4-5D6E-409C-BE32-E72D297353CC}">
              <c16:uniqueId val="{00000016-5185-4487-BB80-CBA961F137A7}"/>
            </c:ext>
          </c:extLst>
        </c:ser>
        <c:ser>
          <c:idx val="57"/>
          <c:order val="23"/>
          <c:tx>
            <c:strRef>
              <c:f>PIPER!$AW$21</c:f>
              <c:strCache>
                <c:ptCount val="1"/>
              </c:strCache>
            </c:strRef>
          </c:tx>
          <c:spPr>
            <a:ln w="25400" cap="rnd">
              <a:noFill/>
              <a:round/>
            </a:ln>
            <a:effectLst/>
          </c:spPr>
          <c:marker>
            <c:symbol val="triangle"/>
            <c:size val="8"/>
            <c:spPr>
              <a:solidFill>
                <a:srgbClr val="FFFF00"/>
              </a:solidFill>
              <a:ln w="9525">
                <a:solidFill>
                  <a:srgbClr val="FFFF00"/>
                </a:solidFill>
              </a:ln>
              <a:effectLst/>
              <a:scene3d>
                <a:camera prst="orthographicFront"/>
                <a:lightRig rig="threePt" dir="t"/>
              </a:scene3d>
              <a:sp3d>
                <a:bevelT/>
              </a:sp3d>
            </c:spPr>
          </c:marker>
          <c:xVal>
            <c:numRef>
              <c:f>PIPER!$AX$22:$AX$24</c:f>
              <c:numCache>
                <c:formatCode>0.00</c:formatCode>
                <c:ptCount val="3"/>
              </c:numCache>
            </c:numRef>
          </c:xVal>
          <c:yVal>
            <c:numRef>
              <c:f>PIPER!$AY$22:$AY$24</c:f>
              <c:numCache>
                <c:formatCode>0.00</c:formatCode>
                <c:ptCount val="3"/>
              </c:numCache>
            </c:numRef>
          </c:yVal>
          <c:smooth val="0"/>
          <c:extLst>
            <c:ext xmlns:c16="http://schemas.microsoft.com/office/drawing/2014/chart" uri="{C3380CC4-5D6E-409C-BE32-E72D297353CC}">
              <c16:uniqueId val="{00000017-5185-4487-BB80-CBA961F137A7}"/>
            </c:ext>
          </c:extLst>
        </c:ser>
        <c:ser>
          <c:idx val="58"/>
          <c:order val="24"/>
          <c:tx>
            <c:strRef>
              <c:f>PIPER!$BA$1</c:f>
              <c:strCache>
                <c:ptCount val="1"/>
              </c:strCache>
            </c:strRef>
          </c:tx>
          <c:spPr>
            <a:ln w="25400" cap="rnd">
              <a:noFill/>
              <a:round/>
            </a:ln>
            <a:effectLst/>
          </c:spPr>
          <c:marker>
            <c:symbol val="triangle"/>
            <c:size val="8"/>
            <c:spPr>
              <a:solidFill>
                <a:srgbClr val="FFFFCC"/>
              </a:solidFill>
              <a:ln w="9525">
                <a:solidFill>
                  <a:srgbClr val="FFFFCC"/>
                </a:solidFill>
              </a:ln>
              <a:effectLst/>
              <a:scene3d>
                <a:camera prst="orthographicFront"/>
                <a:lightRig rig="threePt" dir="t"/>
              </a:scene3d>
              <a:sp3d>
                <a:bevelT/>
              </a:sp3d>
            </c:spPr>
          </c:marker>
          <c:xVal>
            <c:numRef>
              <c:f>PIPER!$BB$2:$BB$4</c:f>
              <c:numCache>
                <c:formatCode>General</c:formatCode>
                <c:ptCount val="3"/>
              </c:numCache>
            </c:numRef>
          </c:xVal>
          <c:yVal>
            <c:numRef>
              <c:f>PIPER!$BC$2:$BC$4</c:f>
              <c:numCache>
                <c:formatCode>General</c:formatCode>
                <c:ptCount val="3"/>
              </c:numCache>
            </c:numRef>
          </c:yVal>
          <c:smooth val="0"/>
          <c:extLst>
            <c:ext xmlns:c16="http://schemas.microsoft.com/office/drawing/2014/chart" uri="{C3380CC4-5D6E-409C-BE32-E72D297353CC}">
              <c16:uniqueId val="{00000018-5185-4487-BB80-CBA961F137A7}"/>
            </c:ext>
          </c:extLst>
        </c:ser>
        <c:ser>
          <c:idx val="59"/>
          <c:order val="25"/>
          <c:tx>
            <c:strRef>
              <c:f>PIPER!$BA$5</c:f>
              <c:strCache>
                <c:ptCount val="1"/>
              </c:strCache>
            </c:strRef>
          </c:tx>
          <c:spPr>
            <a:ln w="25400" cap="rnd">
              <a:noFill/>
              <a:round/>
            </a:ln>
            <a:effectLst/>
          </c:spPr>
          <c:marker>
            <c:symbol val="triangle"/>
            <c:size val="8"/>
            <c:spPr>
              <a:solidFill>
                <a:schemeClr val="accent6"/>
              </a:solidFill>
              <a:ln w="9525">
                <a:solidFill>
                  <a:schemeClr val="accent6"/>
                </a:solidFill>
              </a:ln>
              <a:effectLst/>
              <a:scene3d>
                <a:camera prst="orthographicFront"/>
                <a:lightRig rig="threePt" dir="t"/>
              </a:scene3d>
              <a:sp3d>
                <a:bevelT/>
              </a:sp3d>
            </c:spPr>
          </c:marker>
          <c:xVal>
            <c:numRef>
              <c:f>PIPER!$BB$6:$BB$8</c:f>
              <c:numCache>
                <c:formatCode>0.00</c:formatCode>
                <c:ptCount val="3"/>
              </c:numCache>
            </c:numRef>
          </c:xVal>
          <c:yVal>
            <c:numRef>
              <c:f>PIPER!$BC$6:$BC$8</c:f>
              <c:numCache>
                <c:formatCode>0.00</c:formatCode>
                <c:ptCount val="3"/>
              </c:numCache>
            </c:numRef>
          </c:yVal>
          <c:smooth val="0"/>
          <c:extLst>
            <c:ext xmlns:c16="http://schemas.microsoft.com/office/drawing/2014/chart" uri="{C3380CC4-5D6E-409C-BE32-E72D297353CC}">
              <c16:uniqueId val="{00000019-5185-4487-BB80-CBA961F137A7}"/>
            </c:ext>
          </c:extLst>
        </c:ser>
        <c:ser>
          <c:idx val="60"/>
          <c:order val="26"/>
          <c:tx>
            <c:strRef>
              <c:f>PIPER!$BA$9</c:f>
              <c:strCache>
                <c:ptCount val="1"/>
              </c:strCache>
            </c:strRef>
          </c:tx>
          <c:spPr>
            <a:ln w="25400" cap="rnd">
              <a:noFill/>
              <a:round/>
            </a:ln>
            <a:effectLst/>
          </c:spPr>
          <c:marker>
            <c:symbol val="triangle"/>
            <c:size val="8"/>
            <c:spPr>
              <a:solidFill>
                <a:srgbClr val="FFCCCC"/>
              </a:solidFill>
              <a:ln w="9525">
                <a:solidFill>
                  <a:srgbClr val="FFCCCC"/>
                </a:solidFill>
              </a:ln>
              <a:effectLst/>
              <a:scene3d>
                <a:camera prst="orthographicFront"/>
                <a:lightRig rig="threePt" dir="t"/>
              </a:scene3d>
              <a:sp3d prstMaterial="matte">
                <a:bevelT/>
              </a:sp3d>
            </c:spPr>
          </c:marker>
          <c:xVal>
            <c:numRef>
              <c:f>PIPER!$BB$10:$BB$12</c:f>
              <c:numCache>
                <c:formatCode>0.00</c:formatCode>
                <c:ptCount val="3"/>
              </c:numCache>
            </c:numRef>
          </c:xVal>
          <c:yVal>
            <c:numRef>
              <c:f>PIPER!$BC$10:$BC$12</c:f>
              <c:numCache>
                <c:formatCode>0.00</c:formatCode>
                <c:ptCount val="3"/>
              </c:numCache>
            </c:numRef>
          </c:yVal>
          <c:smooth val="0"/>
          <c:extLst>
            <c:ext xmlns:c16="http://schemas.microsoft.com/office/drawing/2014/chart" uri="{C3380CC4-5D6E-409C-BE32-E72D297353CC}">
              <c16:uniqueId val="{0000001A-5185-4487-BB80-CBA961F137A7}"/>
            </c:ext>
          </c:extLst>
        </c:ser>
        <c:ser>
          <c:idx val="61"/>
          <c:order val="27"/>
          <c:tx>
            <c:strRef>
              <c:f>PIPER!$BA$13</c:f>
              <c:strCache>
                <c:ptCount val="1"/>
              </c:strCache>
            </c:strRef>
          </c:tx>
          <c:spPr>
            <a:ln w="25400" cap="rnd">
              <a:noFill/>
              <a:round/>
            </a:ln>
            <a:effectLst>
              <a:glow rad="101600">
                <a:schemeClr val="accent3">
                  <a:satMod val="175000"/>
                  <a:alpha val="40000"/>
                </a:schemeClr>
              </a:glow>
            </a:effectLst>
          </c:spPr>
          <c:marker>
            <c:symbol val="triangle"/>
            <c:size val="8"/>
            <c:spPr>
              <a:solidFill>
                <a:schemeClr val="bg1"/>
              </a:solidFill>
              <a:ln w="9525">
                <a:solidFill>
                  <a:schemeClr val="tx1"/>
                </a:solidFill>
              </a:ln>
              <a:effectLst>
                <a:glow rad="101600">
                  <a:schemeClr val="accent3">
                    <a:satMod val="175000"/>
                    <a:alpha val="40000"/>
                  </a:schemeClr>
                </a:glow>
              </a:effectLst>
            </c:spPr>
          </c:marker>
          <c:xVal>
            <c:numRef>
              <c:f>PIPER!$BB$14:$BB$16</c:f>
              <c:numCache>
                <c:formatCode>0.00</c:formatCode>
                <c:ptCount val="3"/>
              </c:numCache>
            </c:numRef>
          </c:xVal>
          <c:yVal>
            <c:numRef>
              <c:f>PIPER!$BC$14:$BC$16</c:f>
              <c:numCache>
                <c:formatCode>0.00</c:formatCode>
                <c:ptCount val="3"/>
              </c:numCache>
            </c:numRef>
          </c:yVal>
          <c:smooth val="0"/>
          <c:extLst>
            <c:ext xmlns:c16="http://schemas.microsoft.com/office/drawing/2014/chart" uri="{C3380CC4-5D6E-409C-BE32-E72D297353CC}">
              <c16:uniqueId val="{0000001B-5185-4487-BB80-CBA961F137A7}"/>
            </c:ext>
          </c:extLst>
        </c:ser>
        <c:ser>
          <c:idx val="62"/>
          <c:order val="28"/>
          <c:tx>
            <c:strRef>
              <c:f>PIPER!$BA$17</c:f>
              <c:strCache>
                <c:ptCount val="1"/>
              </c:strCache>
            </c:strRef>
          </c:tx>
          <c:spPr>
            <a:ln w="25400" cap="rnd">
              <a:noFill/>
              <a:round/>
            </a:ln>
            <a:effectLst>
              <a:glow rad="101600">
                <a:schemeClr val="accent1">
                  <a:satMod val="175000"/>
                  <a:alpha val="40000"/>
                </a:schemeClr>
              </a:glow>
            </a:effectLst>
          </c:spPr>
          <c:marker>
            <c:symbol val="triangle"/>
            <c:size val="8"/>
            <c:spPr>
              <a:solidFill>
                <a:schemeClr val="bg1"/>
              </a:solidFill>
              <a:ln w="9525">
                <a:solidFill>
                  <a:srgbClr val="FF0000"/>
                </a:solidFill>
              </a:ln>
              <a:effectLst>
                <a:glow rad="101600">
                  <a:schemeClr val="accent1">
                    <a:satMod val="175000"/>
                    <a:alpha val="40000"/>
                  </a:schemeClr>
                </a:glow>
              </a:effectLst>
            </c:spPr>
          </c:marker>
          <c:xVal>
            <c:numRef>
              <c:f>PIPER!$BB$18:$BB$20</c:f>
              <c:numCache>
                <c:formatCode>0.00</c:formatCode>
                <c:ptCount val="3"/>
              </c:numCache>
            </c:numRef>
          </c:xVal>
          <c:yVal>
            <c:numRef>
              <c:f>PIPER!$BC$18:$BC$20</c:f>
              <c:numCache>
                <c:formatCode>0.00</c:formatCode>
                <c:ptCount val="3"/>
              </c:numCache>
            </c:numRef>
          </c:yVal>
          <c:smooth val="0"/>
          <c:extLst>
            <c:ext xmlns:c16="http://schemas.microsoft.com/office/drawing/2014/chart" uri="{C3380CC4-5D6E-409C-BE32-E72D297353CC}">
              <c16:uniqueId val="{0000001C-5185-4487-BB80-CBA961F137A7}"/>
            </c:ext>
          </c:extLst>
        </c:ser>
        <c:ser>
          <c:idx val="63"/>
          <c:order val="29"/>
          <c:tx>
            <c:strRef>
              <c:f>PIPER!$BA$21</c:f>
              <c:strCache>
                <c:ptCount val="1"/>
              </c:strCache>
            </c:strRef>
          </c:tx>
          <c:spPr>
            <a:ln w="25400" cap="rnd">
              <a:noFill/>
              <a:round/>
            </a:ln>
            <a:effectLst>
              <a:glow rad="101600">
                <a:schemeClr val="accent2">
                  <a:satMod val="175000"/>
                  <a:alpha val="40000"/>
                </a:schemeClr>
              </a:glow>
            </a:effectLst>
          </c:spPr>
          <c:marker>
            <c:symbol val="triangle"/>
            <c:size val="8"/>
            <c:spPr>
              <a:solidFill>
                <a:schemeClr val="bg1">
                  <a:lumMod val="95000"/>
                </a:schemeClr>
              </a:solidFill>
              <a:ln w="9525">
                <a:solidFill>
                  <a:srgbClr val="00FF00"/>
                </a:solidFill>
              </a:ln>
              <a:effectLst>
                <a:glow rad="101600">
                  <a:schemeClr val="accent2">
                    <a:satMod val="175000"/>
                    <a:alpha val="40000"/>
                  </a:schemeClr>
                </a:glow>
              </a:effectLst>
            </c:spPr>
          </c:marker>
          <c:xVal>
            <c:numRef>
              <c:f>PIPER!$BB$22:$BB$24</c:f>
              <c:numCache>
                <c:formatCode>0.00</c:formatCode>
                <c:ptCount val="3"/>
              </c:numCache>
            </c:numRef>
          </c:xVal>
          <c:yVal>
            <c:numRef>
              <c:f>PIPER!$BC$22:$BC$24</c:f>
              <c:numCache>
                <c:formatCode>0.00</c:formatCode>
                <c:ptCount val="3"/>
              </c:numCache>
            </c:numRef>
          </c:yVal>
          <c:smooth val="0"/>
          <c:extLst>
            <c:ext xmlns:c16="http://schemas.microsoft.com/office/drawing/2014/chart" uri="{C3380CC4-5D6E-409C-BE32-E72D297353CC}">
              <c16:uniqueId val="{0000001D-5185-4487-BB80-CBA961F137A7}"/>
            </c:ext>
          </c:extLst>
        </c:ser>
        <c:ser>
          <c:idx val="0"/>
          <c:order val="30"/>
          <c:tx>
            <c:v>diagramma cationi</c:v>
          </c:tx>
          <c:spPr>
            <a:ln w="15875" cap="rnd">
              <a:solidFill>
                <a:srgbClr val="0070C0"/>
              </a:solidFill>
              <a:round/>
            </a:ln>
            <a:effectLst/>
          </c:spPr>
          <c:marker>
            <c:symbol val="none"/>
          </c:marker>
          <c:xVal>
            <c:numRef>
              <c:f>PIPER!$AK$29:$AK$32</c:f>
              <c:numCache>
                <c:formatCode>General</c:formatCode>
                <c:ptCount val="4"/>
                <c:pt idx="0">
                  <c:v>0</c:v>
                </c:pt>
                <c:pt idx="1">
                  <c:v>50</c:v>
                </c:pt>
                <c:pt idx="2">
                  <c:v>100</c:v>
                </c:pt>
                <c:pt idx="3">
                  <c:v>0</c:v>
                </c:pt>
              </c:numCache>
            </c:numRef>
          </c:xVal>
          <c:yVal>
            <c:numRef>
              <c:f>PIPER!$AL$29:$AL$32</c:f>
              <c:numCache>
                <c:formatCode>General</c:formatCode>
                <c:ptCount val="4"/>
                <c:pt idx="0">
                  <c:v>0</c:v>
                </c:pt>
                <c:pt idx="1">
                  <c:v>100</c:v>
                </c:pt>
                <c:pt idx="2">
                  <c:v>0</c:v>
                </c:pt>
                <c:pt idx="3">
                  <c:v>0</c:v>
                </c:pt>
              </c:numCache>
            </c:numRef>
          </c:yVal>
          <c:smooth val="0"/>
          <c:extLst>
            <c:ext xmlns:c16="http://schemas.microsoft.com/office/drawing/2014/chart" uri="{C3380CC4-5D6E-409C-BE32-E72D297353CC}">
              <c16:uniqueId val="{0000001E-5185-4487-BB80-CBA961F137A7}"/>
            </c:ext>
          </c:extLst>
        </c:ser>
        <c:ser>
          <c:idx val="1"/>
          <c:order val="31"/>
          <c:tx>
            <c:v>diagramma anioni</c:v>
          </c:tx>
          <c:spPr>
            <a:ln w="15875" cap="rnd">
              <a:solidFill>
                <a:schemeClr val="accent2"/>
              </a:solidFill>
              <a:round/>
            </a:ln>
            <a:effectLst/>
          </c:spPr>
          <c:marker>
            <c:symbol val="none"/>
          </c:marker>
          <c:xVal>
            <c:numRef>
              <c:f>PIPER!$AN$29:$AN$32</c:f>
              <c:numCache>
                <c:formatCode>General</c:formatCode>
                <c:ptCount val="4"/>
                <c:pt idx="0">
                  <c:v>120</c:v>
                </c:pt>
                <c:pt idx="1">
                  <c:v>170</c:v>
                </c:pt>
                <c:pt idx="2">
                  <c:v>220</c:v>
                </c:pt>
                <c:pt idx="3">
                  <c:v>120</c:v>
                </c:pt>
              </c:numCache>
            </c:numRef>
          </c:xVal>
          <c:yVal>
            <c:numRef>
              <c:f>PIPER!$AO$29:$AO$32</c:f>
              <c:numCache>
                <c:formatCode>General</c:formatCode>
                <c:ptCount val="4"/>
                <c:pt idx="0">
                  <c:v>0</c:v>
                </c:pt>
                <c:pt idx="1">
                  <c:v>100</c:v>
                </c:pt>
                <c:pt idx="2">
                  <c:v>0</c:v>
                </c:pt>
                <c:pt idx="3">
                  <c:v>0</c:v>
                </c:pt>
              </c:numCache>
            </c:numRef>
          </c:yVal>
          <c:smooth val="0"/>
          <c:extLst>
            <c:ext xmlns:c16="http://schemas.microsoft.com/office/drawing/2014/chart" uri="{C3380CC4-5D6E-409C-BE32-E72D297353CC}">
              <c16:uniqueId val="{0000001F-5185-4487-BB80-CBA961F137A7}"/>
            </c:ext>
          </c:extLst>
        </c:ser>
        <c:ser>
          <c:idx val="2"/>
          <c:order val="32"/>
          <c:tx>
            <c:v>losanga</c:v>
          </c:tx>
          <c:spPr>
            <a:ln w="19050" cap="rnd">
              <a:solidFill>
                <a:srgbClr val="00B050"/>
              </a:solidFill>
              <a:round/>
            </a:ln>
            <a:effectLst/>
          </c:spPr>
          <c:marker>
            <c:symbol val="none"/>
          </c:marker>
          <c:xVal>
            <c:numRef>
              <c:f>PIPER!$AQ$29:$AQ$33</c:f>
              <c:numCache>
                <c:formatCode>General</c:formatCode>
                <c:ptCount val="5"/>
                <c:pt idx="0">
                  <c:v>110</c:v>
                </c:pt>
                <c:pt idx="1">
                  <c:v>60</c:v>
                </c:pt>
                <c:pt idx="2">
                  <c:v>110</c:v>
                </c:pt>
                <c:pt idx="3">
                  <c:v>160</c:v>
                </c:pt>
                <c:pt idx="4">
                  <c:v>110</c:v>
                </c:pt>
              </c:numCache>
            </c:numRef>
          </c:xVal>
          <c:yVal>
            <c:numRef>
              <c:f>PIPER!$AR$29:$AR$33</c:f>
              <c:numCache>
                <c:formatCode>General</c:formatCode>
                <c:ptCount val="5"/>
                <c:pt idx="0">
                  <c:v>20</c:v>
                </c:pt>
                <c:pt idx="1">
                  <c:v>120</c:v>
                </c:pt>
                <c:pt idx="2">
                  <c:v>220</c:v>
                </c:pt>
                <c:pt idx="3">
                  <c:v>120</c:v>
                </c:pt>
                <c:pt idx="4">
                  <c:v>20</c:v>
                </c:pt>
              </c:numCache>
            </c:numRef>
          </c:yVal>
          <c:smooth val="0"/>
          <c:extLst>
            <c:ext xmlns:c16="http://schemas.microsoft.com/office/drawing/2014/chart" uri="{C3380CC4-5D6E-409C-BE32-E72D297353CC}">
              <c16:uniqueId val="{00000020-5185-4487-BB80-CBA961F137A7}"/>
            </c:ext>
          </c:extLst>
        </c:ser>
        <c:ser>
          <c:idx val="5"/>
          <c:order val="33"/>
          <c:tx>
            <c:strRef>
              <c:f>PIPER!$AX$27</c:f>
              <c:strCache>
                <c:ptCount val="1"/>
                <c:pt idx="0">
                  <c:v>Cationi: da A a B</c:v>
                </c:pt>
              </c:strCache>
            </c:strRef>
          </c:tx>
          <c:spPr>
            <a:ln w="19050" cap="rnd">
              <a:noFill/>
              <a:prstDash val="lgDash"/>
              <a:round/>
            </a:ln>
            <a:effectLst/>
          </c:spPr>
          <c:marker>
            <c:symbol val="dash"/>
            <c:size val="5"/>
            <c:spPr>
              <a:solidFill>
                <a:srgbClr val="0070C0"/>
              </a:solidFill>
              <a:ln w="3175">
                <a:noFill/>
              </a:ln>
              <a:effectLst/>
            </c:spPr>
          </c:marker>
          <c:dLbls>
            <c:dLbl>
              <c:idx val="0"/>
              <c:tx>
                <c:rich>
                  <a:bodyPr/>
                  <a:lstStyle/>
                  <a:p>
                    <a:fld id="{DB666164-3F3F-4CEE-B77D-D216BEE8E4F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185-4487-BB80-CBA961F137A7}"/>
                </c:ext>
              </c:extLst>
            </c:dLbl>
            <c:dLbl>
              <c:idx val="1"/>
              <c:tx>
                <c:rich>
                  <a:bodyPr/>
                  <a:lstStyle/>
                  <a:p>
                    <a:fld id="{056113DE-6712-4D04-B4DF-5AB0BD3C44F9}"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185-4487-BB80-CBA961F137A7}"/>
                </c:ext>
              </c:extLst>
            </c:dLbl>
            <c:dLbl>
              <c:idx val="2"/>
              <c:tx>
                <c:rich>
                  <a:bodyPr/>
                  <a:lstStyle/>
                  <a:p>
                    <a:fld id="{C785BC03-DD2D-4455-9E83-06A12C9D3FD3}"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185-4487-BB80-CBA961F137A7}"/>
                </c:ext>
              </c:extLst>
            </c:dLbl>
            <c:dLbl>
              <c:idx val="3"/>
              <c:tx>
                <c:rich>
                  <a:bodyPr/>
                  <a:lstStyle/>
                  <a:p>
                    <a:fld id="{D2E580E8-1828-42CE-ADED-3105ECBE467B}"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185-4487-BB80-CBA961F137A7}"/>
                </c:ext>
              </c:extLst>
            </c:dLbl>
            <c:dLbl>
              <c:idx val="4"/>
              <c:tx>
                <c:rich>
                  <a:bodyPr/>
                  <a:lstStyle/>
                  <a:p>
                    <a:fld id="{B3B0F3EF-D681-43DE-90B2-949563791F2D}"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185-4487-BB80-CBA961F137A7}"/>
                </c:ext>
              </c:extLst>
            </c:dLbl>
            <c:dLbl>
              <c:idx val="5"/>
              <c:tx>
                <c:rich>
                  <a:bodyPr/>
                  <a:lstStyle/>
                  <a:p>
                    <a:fld id="{7AC0C01E-BDC2-4161-B8B1-21A5C95AC723}"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185-4487-BB80-CBA961F137A7}"/>
                </c:ext>
              </c:extLst>
            </c:dLbl>
            <c:dLbl>
              <c:idx val="6"/>
              <c:tx>
                <c:rich>
                  <a:bodyPr/>
                  <a:lstStyle/>
                  <a:p>
                    <a:fld id="{7C9DBFA3-0803-450D-8951-4A321318B828}"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185-4487-BB80-CBA961F137A7}"/>
                </c:ext>
              </c:extLst>
            </c:dLbl>
            <c:dLbl>
              <c:idx val="7"/>
              <c:tx>
                <c:rich>
                  <a:bodyPr/>
                  <a:lstStyle/>
                  <a:p>
                    <a:fld id="{168B1D11-00DA-4DFE-BE6D-4DDB1DB16A7C}"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5185-4487-BB80-CBA961F137A7}"/>
                </c:ext>
              </c:extLst>
            </c:dLbl>
            <c:dLbl>
              <c:idx val="8"/>
              <c:tx>
                <c:rich>
                  <a:bodyPr/>
                  <a:lstStyle/>
                  <a:p>
                    <a:fld id="{2C5CC9B7-57A9-4A9F-B4E9-C730DEE05DF3}"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185-4487-BB80-CBA961F137A7}"/>
                </c:ext>
              </c:extLst>
            </c:dLbl>
            <c:dLbl>
              <c:idx val="9"/>
              <c:tx>
                <c:rich>
                  <a:bodyPr/>
                  <a:lstStyle/>
                  <a:p>
                    <a:fld id="{B8FC98F6-826F-48E5-9881-85DA7A47E21C}" type="CELLRANGE">
                      <a:rPr lang="it-IT"/>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PIPER!$AX$29:$AX$38</c:f>
              <c:numCache>
                <c:formatCode>General</c:formatCode>
                <c:ptCount val="10"/>
                <c:pt idx="0">
                  <c:v>50</c:v>
                </c:pt>
                <c:pt idx="1">
                  <c:v>55</c:v>
                </c:pt>
                <c:pt idx="2">
                  <c:v>60</c:v>
                </c:pt>
                <c:pt idx="3">
                  <c:v>65</c:v>
                </c:pt>
                <c:pt idx="4">
                  <c:v>70</c:v>
                </c:pt>
                <c:pt idx="5">
                  <c:v>75</c:v>
                </c:pt>
                <c:pt idx="6">
                  <c:v>80</c:v>
                </c:pt>
                <c:pt idx="7">
                  <c:v>85</c:v>
                </c:pt>
                <c:pt idx="8">
                  <c:v>90</c:v>
                </c:pt>
                <c:pt idx="9">
                  <c:v>95</c:v>
                </c:pt>
              </c:numCache>
            </c:numRef>
          </c:xVal>
          <c:yVal>
            <c:numRef>
              <c:f>PIPER!$AY$29:$AY$38</c:f>
              <c:numCache>
                <c:formatCode>General</c:formatCode>
                <c:ptCount val="10"/>
                <c:pt idx="0">
                  <c:v>100</c:v>
                </c:pt>
                <c:pt idx="1">
                  <c:v>90</c:v>
                </c:pt>
                <c:pt idx="2">
                  <c:v>80</c:v>
                </c:pt>
                <c:pt idx="3">
                  <c:v>70</c:v>
                </c:pt>
                <c:pt idx="4">
                  <c:v>60</c:v>
                </c:pt>
                <c:pt idx="5">
                  <c:v>50</c:v>
                </c:pt>
                <c:pt idx="6">
                  <c:v>40</c:v>
                </c:pt>
                <c:pt idx="7">
                  <c:v>30</c:v>
                </c:pt>
                <c:pt idx="8">
                  <c:v>20</c:v>
                </c:pt>
                <c:pt idx="9">
                  <c:v>10</c:v>
                </c:pt>
              </c:numCache>
            </c:numRef>
          </c:yVal>
          <c:smooth val="0"/>
          <c:extLst>
            <c:ext xmlns:c15="http://schemas.microsoft.com/office/drawing/2012/chart" uri="{02D57815-91ED-43cb-92C2-25804820EDAC}">
              <c15:datalabelsRange>
                <c15:f>PIPER!$AZ$29:$AZ$39</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2B-5185-4487-BB80-CBA961F137A7}"/>
            </c:ext>
          </c:extLst>
        </c:ser>
        <c:ser>
          <c:idx val="6"/>
          <c:order val="34"/>
          <c:tx>
            <c:strRef>
              <c:f>PIPER!$BA$27</c:f>
              <c:strCache>
                <c:ptCount val="1"/>
                <c:pt idx="0">
                  <c:v>Cationi: da C a A</c:v>
                </c:pt>
              </c:strCache>
            </c:strRef>
          </c:tx>
          <c:spPr>
            <a:ln w="19050" cap="rnd">
              <a:noFill/>
              <a:round/>
            </a:ln>
            <a:effectLst/>
          </c:spPr>
          <c:marker>
            <c:symbol val="dash"/>
            <c:size val="3"/>
            <c:spPr>
              <a:solidFill>
                <a:srgbClr val="0070C0"/>
              </a:solidFill>
              <a:ln w="6350">
                <a:solidFill>
                  <a:srgbClr val="0070C0"/>
                </a:solidFill>
              </a:ln>
              <a:effectLst/>
            </c:spPr>
          </c:marker>
          <c:dLbls>
            <c:dLbl>
              <c:idx val="0"/>
              <c:tx>
                <c:rich>
                  <a:bodyPr/>
                  <a:lstStyle/>
                  <a:p>
                    <a:fld id="{A303775F-92DC-4E31-B0BD-CEA8B31672F0}"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185-4487-BB80-CBA961F137A7}"/>
                </c:ext>
              </c:extLst>
            </c:dLbl>
            <c:dLbl>
              <c:idx val="1"/>
              <c:tx>
                <c:rich>
                  <a:bodyPr/>
                  <a:lstStyle/>
                  <a:p>
                    <a:fld id="{3224D407-4FF3-48EC-8889-27C6EE9738FC}"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5185-4487-BB80-CBA961F137A7}"/>
                </c:ext>
              </c:extLst>
            </c:dLbl>
            <c:dLbl>
              <c:idx val="2"/>
              <c:tx>
                <c:rich>
                  <a:bodyPr/>
                  <a:lstStyle/>
                  <a:p>
                    <a:fld id="{E1F06538-4381-4C3D-8136-9C9D37362C46}"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5185-4487-BB80-CBA961F137A7}"/>
                </c:ext>
              </c:extLst>
            </c:dLbl>
            <c:dLbl>
              <c:idx val="3"/>
              <c:tx>
                <c:rich>
                  <a:bodyPr/>
                  <a:lstStyle/>
                  <a:p>
                    <a:fld id="{C32B9A6D-397A-4C17-925A-21E4E5E902FA}"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5185-4487-BB80-CBA961F137A7}"/>
                </c:ext>
              </c:extLst>
            </c:dLbl>
            <c:dLbl>
              <c:idx val="4"/>
              <c:tx>
                <c:rich>
                  <a:bodyPr/>
                  <a:lstStyle/>
                  <a:p>
                    <a:fld id="{72D68492-AA62-49D3-A607-028AD3992850}"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5185-4487-BB80-CBA961F137A7}"/>
                </c:ext>
              </c:extLst>
            </c:dLbl>
            <c:dLbl>
              <c:idx val="5"/>
              <c:tx>
                <c:rich>
                  <a:bodyPr/>
                  <a:lstStyle/>
                  <a:p>
                    <a:fld id="{29CC2CD4-290D-4662-ADCA-30D495C8DECA}"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5185-4487-BB80-CBA961F137A7}"/>
                </c:ext>
              </c:extLst>
            </c:dLbl>
            <c:dLbl>
              <c:idx val="6"/>
              <c:tx>
                <c:rich>
                  <a:bodyPr/>
                  <a:lstStyle/>
                  <a:p>
                    <a:fld id="{B0120C3D-9BB6-43F3-B929-728B3488B98F}"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5185-4487-BB80-CBA961F137A7}"/>
                </c:ext>
              </c:extLst>
            </c:dLbl>
            <c:dLbl>
              <c:idx val="7"/>
              <c:tx>
                <c:rich>
                  <a:bodyPr/>
                  <a:lstStyle/>
                  <a:p>
                    <a:fld id="{04D0D42E-7EED-47C4-BB1A-B83E010274C1}"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5185-4487-BB80-CBA961F137A7}"/>
                </c:ext>
              </c:extLst>
            </c:dLbl>
            <c:dLbl>
              <c:idx val="8"/>
              <c:tx>
                <c:rich>
                  <a:bodyPr/>
                  <a:lstStyle/>
                  <a:p>
                    <a:fld id="{43FC8EC9-CB28-4DD2-915B-6F640E282186}"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5185-4487-BB80-CBA961F137A7}"/>
                </c:ext>
              </c:extLst>
            </c:dLbl>
            <c:dLbl>
              <c:idx val="9"/>
              <c:tx>
                <c:rich>
                  <a:bodyPr/>
                  <a:lstStyle/>
                  <a:p>
                    <a:fld id="{DA449720-B23E-45C6-AE79-0DFF6F1C4099}"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5185-4487-BB80-CBA961F137A7}"/>
                </c:ext>
              </c:extLst>
            </c:dLbl>
            <c:dLbl>
              <c:idx val="10"/>
              <c:tx>
                <c:rich>
                  <a:bodyPr/>
                  <a:lstStyle/>
                  <a:p>
                    <a:fld id="{139FC95C-1DCD-4664-84B7-B1DC61F446D8}"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6-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PIPER!$BA$29:$BA$39</c:f>
              <c:numCache>
                <c:formatCode>General</c:formatCode>
                <c:ptCount val="11"/>
                <c:pt idx="0">
                  <c:v>0</c:v>
                </c:pt>
                <c:pt idx="1">
                  <c:v>5</c:v>
                </c:pt>
                <c:pt idx="2">
                  <c:v>10</c:v>
                </c:pt>
                <c:pt idx="3">
                  <c:v>15</c:v>
                </c:pt>
                <c:pt idx="4">
                  <c:v>20</c:v>
                </c:pt>
                <c:pt idx="5">
                  <c:v>25</c:v>
                </c:pt>
                <c:pt idx="6">
                  <c:v>30</c:v>
                </c:pt>
                <c:pt idx="7">
                  <c:v>35</c:v>
                </c:pt>
                <c:pt idx="8">
                  <c:v>40</c:v>
                </c:pt>
                <c:pt idx="9">
                  <c:v>45</c:v>
                </c:pt>
                <c:pt idx="10">
                  <c:v>50</c:v>
                </c:pt>
              </c:numCache>
            </c:numRef>
          </c:xVal>
          <c:yVal>
            <c:numRef>
              <c:f>PIPER!$BB$29:$BB$39</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yVal>
          <c:smooth val="0"/>
          <c:extLst>
            <c:ext xmlns:c15="http://schemas.microsoft.com/office/drawing/2012/chart" uri="{02D57815-91ED-43cb-92C2-25804820EDAC}">
              <c15:datalabelsRange>
                <c15:f>PIPER!$BB$29:$BB$39</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37-5185-4487-BB80-CBA961F137A7}"/>
            </c:ext>
          </c:extLst>
        </c:ser>
        <c:ser>
          <c:idx val="9"/>
          <c:order val="35"/>
          <c:tx>
            <c:strRef>
              <c:f>PIPER!$BD$27</c:f>
              <c:strCache>
                <c:ptCount val="1"/>
                <c:pt idx="0">
                  <c:v>Cationi da B a C</c:v>
                </c:pt>
              </c:strCache>
            </c:strRef>
          </c:tx>
          <c:spPr>
            <a:ln w="19050" cap="rnd">
              <a:noFill/>
              <a:round/>
            </a:ln>
            <a:effectLst/>
          </c:spPr>
          <c:marker>
            <c:symbol val="plus"/>
            <c:size val="5"/>
            <c:spPr>
              <a:noFill/>
              <a:ln w="9525">
                <a:solidFill>
                  <a:srgbClr val="0070C0"/>
                </a:solidFill>
              </a:ln>
              <a:effectLst/>
            </c:spPr>
          </c:marker>
          <c:dLbls>
            <c:dLbl>
              <c:idx val="0"/>
              <c:tx>
                <c:rich>
                  <a:bodyPr/>
                  <a:lstStyle/>
                  <a:p>
                    <a:fld id="{F28D7A91-5B10-4CAC-B07F-B09D7E670909}" type="CELLRANGE">
                      <a:rPr lang="en-US"/>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185-4487-BB80-CBA961F137A7}"/>
                </c:ext>
              </c:extLst>
            </c:dLbl>
            <c:dLbl>
              <c:idx val="1"/>
              <c:tx>
                <c:rich>
                  <a:bodyPr/>
                  <a:lstStyle/>
                  <a:p>
                    <a:fld id="{BFD478F3-4B72-4FB3-B97D-EE779D15E497}"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9-5185-4487-BB80-CBA961F137A7}"/>
                </c:ext>
              </c:extLst>
            </c:dLbl>
            <c:dLbl>
              <c:idx val="2"/>
              <c:tx>
                <c:rich>
                  <a:bodyPr/>
                  <a:lstStyle/>
                  <a:p>
                    <a:fld id="{1E336BD5-1683-4FF6-8C01-74B8C2D566B7}"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A-5185-4487-BB80-CBA961F137A7}"/>
                </c:ext>
              </c:extLst>
            </c:dLbl>
            <c:dLbl>
              <c:idx val="3"/>
              <c:tx>
                <c:rich>
                  <a:bodyPr/>
                  <a:lstStyle/>
                  <a:p>
                    <a:fld id="{46DE545E-B543-4531-82D8-4F9B98FA661A}"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5185-4487-BB80-CBA961F137A7}"/>
                </c:ext>
              </c:extLst>
            </c:dLbl>
            <c:dLbl>
              <c:idx val="4"/>
              <c:tx>
                <c:rich>
                  <a:bodyPr/>
                  <a:lstStyle/>
                  <a:p>
                    <a:fld id="{03E02B5D-D7AC-4041-9855-A54A7B054441}"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5185-4487-BB80-CBA961F137A7}"/>
                </c:ext>
              </c:extLst>
            </c:dLbl>
            <c:dLbl>
              <c:idx val="5"/>
              <c:tx>
                <c:rich>
                  <a:bodyPr/>
                  <a:lstStyle/>
                  <a:p>
                    <a:fld id="{BAE344AD-378C-4641-BCE4-371C895D9DD3}"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5185-4487-BB80-CBA961F137A7}"/>
                </c:ext>
              </c:extLst>
            </c:dLbl>
            <c:dLbl>
              <c:idx val="6"/>
              <c:tx>
                <c:rich>
                  <a:bodyPr/>
                  <a:lstStyle/>
                  <a:p>
                    <a:fld id="{EDE96E50-AFE2-4DA0-A362-B49601B95202}"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5185-4487-BB80-CBA961F137A7}"/>
                </c:ext>
              </c:extLst>
            </c:dLbl>
            <c:dLbl>
              <c:idx val="7"/>
              <c:tx>
                <c:rich>
                  <a:bodyPr/>
                  <a:lstStyle/>
                  <a:p>
                    <a:fld id="{3AFF2F25-8C3D-4F9A-8DB3-460A7E47905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F-5185-4487-BB80-CBA961F137A7}"/>
                </c:ext>
              </c:extLst>
            </c:dLbl>
            <c:dLbl>
              <c:idx val="8"/>
              <c:tx>
                <c:rich>
                  <a:bodyPr/>
                  <a:lstStyle/>
                  <a:p>
                    <a:fld id="{E4652F25-60EB-4CA5-A061-DB0C95B37F9B}"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0-5185-4487-BB80-CBA961F137A7}"/>
                </c:ext>
              </c:extLst>
            </c:dLbl>
            <c:dLbl>
              <c:idx val="9"/>
              <c:tx>
                <c:rich>
                  <a:bodyPr/>
                  <a:lstStyle/>
                  <a:p>
                    <a:fld id="{7D498734-CEBC-4757-9BE9-3F2A3A2EC33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1-5185-4487-BB80-CBA961F137A7}"/>
                </c:ext>
              </c:extLst>
            </c:dLbl>
            <c:dLbl>
              <c:idx val="10"/>
              <c:tx>
                <c:rich>
                  <a:bodyPr/>
                  <a:lstStyle/>
                  <a:p>
                    <a:fld id="{340BACA3-E214-4EF8-91FE-013BE3D9A1D5}"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2-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PIPER!$BD$29:$BD$39</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PIPER!$BE$29:$BE$39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5="http://schemas.microsoft.com/office/drawing/2012/chart" uri="{02D57815-91ED-43cb-92C2-25804820EDAC}">
              <c15:datalabelsRange>
                <c15:f>PIPER!$BF$29:$BF$39</c15:f>
                <c15:dlblRangeCache>
                  <c:ptCount val="11"/>
                  <c:pt idx="0">
                    <c:v>100</c:v>
                  </c:pt>
                  <c:pt idx="1">
                    <c:v>90</c:v>
                  </c:pt>
                  <c:pt idx="2">
                    <c:v>80</c:v>
                  </c:pt>
                  <c:pt idx="3">
                    <c:v>70</c:v>
                  </c:pt>
                  <c:pt idx="4">
                    <c:v>60</c:v>
                  </c:pt>
                  <c:pt idx="5">
                    <c:v>50</c:v>
                  </c:pt>
                  <c:pt idx="6">
                    <c:v>40</c:v>
                  </c:pt>
                  <c:pt idx="7">
                    <c:v>30</c:v>
                  </c:pt>
                  <c:pt idx="8">
                    <c:v>20</c:v>
                  </c:pt>
                  <c:pt idx="9">
                    <c:v>10</c:v>
                  </c:pt>
                  <c:pt idx="10">
                    <c:v>0</c:v>
                  </c:pt>
                </c15:dlblRangeCache>
              </c15:datalabelsRange>
            </c:ext>
            <c:ext xmlns:c16="http://schemas.microsoft.com/office/drawing/2014/chart" uri="{C3380CC4-5D6E-409C-BE32-E72D297353CC}">
              <c16:uniqueId val="{00000043-5185-4487-BB80-CBA961F137A7}"/>
            </c:ext>
          </c:extLst>
        </c:ser>
        <c:ser>
          <c:idx val="10"/>
          <c:order val="36"/>
          <c:tx>
            <c:strRef>
              <c:f>PIPER!$AX$41</c:f>
              <c:strCache>
                <c:ptCount val="1"/>
                <c:pt idx="0">
                  <c:v>Anioni: da A a B</c:v>
                </c:pt>
              </c:strCache>
            </c:strRef>
          </c:tx>
          <c:spPr>
            <a:ln w="19050" cap="rnd">
              <a:noFill/>
              <a:round/>
            </a:ln>
            <a:effectLst/>
          </c:spPr>
          <c:marker>
            <c:symbol val="dash"/>
            <c:size val="5"/>
            <c:spPr>
              <a:solidFill>
                <a:schemeClr val="accent4"/>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PIPER!$AX$43:$AX$53</c:f>
              <c:numCache>
                <c:formatCode>General</c:formatCode>
                <c:ptCount val="11"/>
                <c:pt idx="0">
                  <c:v>170</c:v>
                </c:pt>
                <c:pt idx="1">
                  <c:v>175</c:v>
                </c:pt>
                <c:pt idx="2">
                  <c:v>180</c:v>
                </c:pt>
                <c:pt idx="3">
                  <c:v>185</c:v>
                </c:pt>
                <c:pt idx="4">
                  <c:v>190</c:v>
                </c:pt>
                <c:pt idx="5">
                  <c:v>195</c:v>
                </c:pt>
                <c:pt idx="6">
                  <c:v>200</c:v>
                </c:pt>
                <c:pt idx="7">
                  <c:v>205</c:v>
                </c:pt>
                <c:pt idx="8">
                  <c:v>210</c:v>
                </c:pt>
                <c:pt idx="9">
                  <c:v>215</c:v>
                </c:pt>
                <c:pt idx="10">
                  <c:v>220</c:v>
                </c:pt>
              </c:numCache>
            </c:numRef>
          </c:xVal>
          <c:yVal>
            <c:numRef>
              <c:f>PIPER!$AY$43:$AY$53</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yVal>
          <c:smooth val="0"/>
          <c:extLst>
            <c:ext xmlns:c16="http://schemas.microsoft.com/office/drawing/2014/chart" uri="{C3380CC4-5D6E-409C-BE32-E72D297353CC}">
              <c16:uniqueId val="{00000044-5185-4487-BB80-CBA961F137A7}"/>
            </c:ext>
          </c:extLst>
        </c:ser>
        <c:ser>
          <c:idx val="11"/>
          <c:order val="37"/>
          <c:tx>
            <c:strRef>
              <c:f>PIPER!$BA$41</c:f>
              <c:strCache>
                <c:ptCount val="1"/>
                <c:pt idx="0">
                  <c:v>Anioni: da C a A</c:v>
                </c:pt>
              </c:strCache>
            </c:strRef>
          </c:tx>
          <c:spPr>
            <a:ln w="19050" cap="rnd">
              <a:noFill/>
              <a:round/>
            </a:ln>
            <a:effectLst/>
          </c:spPr>
          <c:marker>
            <c:symbol val="dash"/>
            <c:size val="5"/>
            <c:spPr>
              <a:solidFill>
                <a:schemeClr val="accent4"/>
              </a:solidFill>
              <a:ln w="9525">
                <a:solidFill>
                  <a:schemeClr val="accent4"/>
                </a:solidFill>
              </a:ln>
              <a:effectLst/>
            </c:spPr>
          </c:marker>
          <c:dLbls>
            <c:dLbl>
              <c:idx val="0"/>
              <c:tx>
                <c:rich>
                  <a:bodyPr/>
                  <a:lstStyle/>
                  <a:p>
                    <a:fld id="{7B08FC0E-B310-44C7-80E8-0C0656324C36}"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185-4487-BB80-CBA961F137A7}"/>
                </c:ext>
              </c:extLst>
            </c:dLbl>
            <c:dLbl>
              <c:idx val="1"/>
              <c:tx>
                <c:rich>
                  <a:bodyPr/>
                  <a:lstStyle/>
                  <a:p>
                    <a:fld id="{E1A60AF5-DB27-4DBE-B08B-73CC65DC84DB}"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5185-4487-BB80-CBA961F137A7}"/>
                </c:ext>
              </c:extLst>
            </c:dLbl>
            <c:dLbl>
              <c:idx val="2"/>
              <c:tx>
                <c:rich>
                  <a:bodyPr/>
                  <a:lstStyle/>
                  <a:p>
                    <a:fld id="{7C5BF310-E4C6-4ED6-8360-185487B93A72}"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7-5185-4487-BB80-CBA961F137A7}"/>
                </c:ext>
              </c:extLst>
            </c:dLbl>
            <c:dLbl>
              <c:idx val="3"/>
              <c:tx>
                <c:rich>
                  <a:bodyPr/>
                  <a:lstStyle/>
                  <a:p>
                    <a:fld id="{322E2A77-923E-4706-ABCB-F409E9BD5266}"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5185-4487-BB80-CBA961F137A7}"/>
                </c:ext>
              </c:extLst>
            </c:dLbl>
            <c:dLbl>
              <c:idx val="4"/>
              <c:tx>
                <c:rich>
                  <a:bodyPr/>
                  <a:lstStyle/>
                  <a:p>
                    <a:fld id="{28087DCC-0B7E-4446-BEDF-BBC7FA610BAF}"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9-5185-4487-BB80-CBA961F137A7}"/>
                </c:ext>
              </c:extLst>
            </c:dLbl>
            <c:dLbl>
              <c:idx val="5"/>
              <c:tx>
                <c:rich>
                  <a:bodyPr/>
                  <a:lstStyle/>
                  <a:p>
                    <a:fld id="{AC8D8B3C-DBDE-4BF6-AB1B-5FEF0A553EA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A-5185-4487-BB80-CBA961F137A7}"/>
                </c:ext>
              </c:extLst>
            </c:dLbl>
            <c:dLbl>
              <c:idx val="6"/>
              <c:tx>
                <c:rich>
                  <a:bodyPr/>
                  <a:lstStyle/>
                  <a:p>
                    <a:fld id="{0BA5E0C0-13C1-4CA8-BADE-A9F35E8DC615}"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B-5185-4487-BB80-CBA961F137A7}"/>
                </c:ext>
              </c:extLst>
            </c:dLbl>
            <c:dLbl>
              <c:idx val="7"/>
              <c:tx>
                <c:rich>
                  <a:bodyPr/>
                  <a:lstStyle/>
                  <a:p>
                    <a:fld id="{E2644185-4888-4E83-9D0A-95BB04D12C90}"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C-5185-4487-BB80-CBA961F137A7}"/>
                </c:ext>
              </c:extLst>
            </c:dLbl>
            <c:dLbl>
              <c:idx val="8"/>
              <c:tx>
                <c:rich>
                  <a:bodyPr/>
                  <a:lstStyle/>
                  <a:p>
                    <a:fld id="{E1E73BA4-D0DF-4618-98D7-118B2AEEDEE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D-5185-4487-BB80-CBA961F137A7}"/>
                </c:ext>
              </c:extLst>
            </c:dLbl>
            <c:dLbl>
              <c:idx val="9"/>
              <c:tx>
                <c:rich>
                  <a:bodyPr/>
                  <a:lstStyle/>
                  <a:p>
                    <a:fld id="{1E492F3A-CE98-405A-B5FC-745A2B82EE4A}"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E-5185-4487-BB80-CBA961F137A7}"/>
                </c:ext>
              </c:extLst>
            </c:dLbl>
            <c:dLbl>
              <c:idx val="10"/>
              <c:tx>
                <c:rich>
                  <a:bodyPr/>
                  <a:lstStyle/>
                  <a:p>
                    <a:fld id="{6A4D61BE-68E5-41B9-8FBE-059E09DD46F7}"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F-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PIPER!$BA$43:$BA$53</c:f>
              <c:numCache>
                <c:formatCode>General</c:formatCode>
                <c:ptCount val="11"/>
                <c:pt idx="0">
                  <c:v>120</c:v>
                </c:pt>
                <c:pt idx="1">
                  <c:v>125</c:v>
                </c:pt>
                <c:pt idx="2">
                  <c:v>130</c:v>
                </c:pt>
                <c:pt idx="3">
                  <c:v>135</c:v>
                </c:pt>
                <c:pt idx="4">
                  <c:v>140</c:v>
                </c:pt>
                <c:pt idx="5">
                  <c:v>145</c:v>
                </c:pt>
                <c:pt idx="6">
                  <c:v>150</c:v>
                </c:pt>
                <c:pt idx="7">
                  <c:v>155</c:v>
                </c:pt>
                <c:pt idx="8">
                  <c:v>160</c:v>
                </c:pt>
                <c:pt idx="9">
                  <c:v>165</c:v>
                </c:pt>
                <c:pt idx="10">
                  <c:v>170</c:v>
                </c:pt>
              </c:numCache>
            </c:numRef>
          </c:xVal>
          <c:yVal>
            <c:numRef>
              <c:f>PIPER!$BB$43:$BB$53</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yVal>
          <c:smooth val="0"/>
          <c:extLst>
            <c:ext xmlns:c15="http://schemas.microsoft.com/office/drawing/2012/chart" uri="{02D57815-91ED-43cb-92C2-25804820EDAC}">
              <c15:datalabelsRange>
                <c15:f>PIPER!$BC$43:$BC$53</c15:f>
                <c15:dlblRangeCache>
                  <c:ptCount val="11"/>
                  <c:pt idx="0">
                    <c:v>100</c:v>
                  </c:pt>
                  <c:pt idx="1">
                    <c:v>90</c:v>
                  </c:pt>
                  <c:pt idx="2">
                    <c:v>80</c:v>
                  </c:pt>
                  <c:pt idx="3">
                    <c:v>70</c:v>
                  </c:pt>
                  <c:pt idx="4">
                    <c:v>60</c:v>
                  </c:pt>
                  <c:pt idx="5">
                    <c:v>50</c:v>
                  </c:pt>
                  <c:pt idx="6">
                    <c:v>40</c:v>
                  </c:pt>
                  <c:pt idx="7">
                    <c:v>30</c:v>
                  </c:pt>
                  <c:pt idx="8">
                    <c:v>20</c:v>
                  </c:pt>
                  <c:pt idx="9">
                    <c:v>10</c:v>
                  </c:pt>
                  <c:pt idx="10">
                    <c:v>0</c:v>
                  </c:pt>
                </c15:dlblRangeCache>
              </c15:datalabelsRange>
            </c:ext>
            <c:ext xmlns:c16="http://schemas.microsoft.com/office/drawing/2014/chart" uri="{C3380CC4-5D6E-409C-BE32-E72D297353CC}">
              <c16:uniqueId val="{00000050-5185-4487-BB80-CBA961F137A7}"/>
            </c:ext>
          </c:extLst>
        </c:ser>
        <c:ser>
          <c:idx val="12"/>
          <c:order val="38"/>
          <c:tx>
            <c:strRef>
              <c:f>PIPER!$BD$41</c:f>
              <c:strCache>
                <c:ptCount val="1"/>
                <c:pt idx="0">
                  <c:v>Anioni da B a C</c:v>
                </c:pt>
              </c:strCache>
            </c:strRef>
          </c:tx>
          <c:spPr>
            <a:ln w="19050" cap="rnd">
              <a:noFill/>
              <a:round/>
            </a:ln>
            <a:effectLst/>
          </c:spPr>
          <c:marker>
            <c:symbol val="plus"/>
            <c:size val="5"/>
            <c:spPr>
              <a:noFill/>
              <a:ln w="9525">
                <a:solidFill>
                  <a:schemeClr val="accent4"/>
                </a:solidFill>
              </a:ln>
              <a:effectLst/>
            </c:spPr>
          </c:marker>
          <c:dLbls>
            <c:dLbl>
              <c:idx val="0"/>
              <c:tx>
                <c:rich>
                  <a:bodyPr/>
                  <a:lstStyle/>
                  <a:p>
                    <a:fld id="{1D8E997D-BF07-4E3D-8934-2D40AE3DD837}" type="CELLRANGE">
                      <a:rPr lang="en-US"/>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185-4487-BB80-CBA961F137A7}"/>
                </c:ext>
              </c:extLst>
            </c:dLbl>
            <c:dLbl>
              <c:idx val="1"/>
              <c:tx>
                <c:rich>
                  <a:bodyPr/>
                  <a:lstStyle/>
                  <a:p>
                    <a:fld id="{1C3BD611-B195-4CC0-BADC-9E252B5C276C}"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2-5185-4487-BB80-CBA961F137A7}"/>
                </c:ext>
              </c:extLst>
            </c:dLbl>
            <c:dLbl>
              <c:idx val="2"/>
              <c:tx>
                <c:rich>
                  <a:bodyPr/>
                  <a:lstStyle/>
                  <a:p>
                    <a:fld id="{D8E54C27-0A60-459F-88D5-C70FFB059CC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3-5185-4487-BB80-CBA961F137A7}"/>
                </c:ext>
              </c:extLst>
            </c:dLbl>
            <c:dLbl>
              <c:idx val="3"/>
              <c:tx>
                <c:rich>
                  <a:bodyPr/>
                  <a:lstStyle/>
                  <a:p>
                    <a:fld id="{770BDC21-FC8C-4AEA-A765-942789FB0B3B}"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4-5185-4487-BB80-CBA961F137A7}"/>
                </c:ext>
              </c:extLst>
            </c:dLbl>
            <c:dLbl>
              <c:idx val="4"/>
              <c:tx>
                <c:rich>
                  <a:bodyPr/>
                  <a:lstStyle/>
                  <a:p>
                    <a:fld id="{A5209A47-245E-4534-844D-DF3631C291AB}"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5-5185-4487-BB80-CBA961F137A7}"/>
                </c:ext>
              </c:extLst>
            </c:dLbl>
            <c:dLbl>
              <c:idx val="5"/>
              <c:tx>
                <c:rich>
                  <a:bodyPr/>
                  <a:lstStyle/>
                  <a:p>
                    <a:fld id="{601482B6-967E-4B61-9CA7-F4E99F3E2C0E}"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6-5185-4487-BB80-CBA961F137A7}"/>
                </c:ext>
              </c:extLst>
            </c:dLbl>
            <c:dLbl>
              <c:idx val="6"/>
              <c:tx>
                <c:rich>
                  <a:bodyPr/>
                  <a:lstStyle/>
                  <a:p>
                    <a:fld id="{81E8F196-6D71-4983-9C2B-947E3129DD27}"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7-5185-4487-BB80-CBA961F137A7}"/>
                </c:ext>
              </c:extLst>
            </c:dLbl>
            <c:dLbl>
              <c:idx val="7"/>
              <c:tx>
                <c:rich>
                  <a:bodyPr/>
                  <a:lstStyle/>
                  <a:p>
                    <a:fld id="{F3847DAF-C311-47F9-A3FF-0EF8917A6107}"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8-5185-4487-BB80-CBA961F137A7}"/>
                </c:ext>
              </c:extLst>
            </c:dLbl>
            <c:dLbl>
              <c:idx val="8"/>
              <c:tx>
                <c:rich>
                  <a:bodyPr/>
                  <a:lstStyle/>
                  <a:p>
                    <a:fld id="{CB09EA0C-DCBD-4FB7-A556-4AF09D7B5C1E}"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9-5185-4487-BB80-CBA961F137A7}"/>
                </c:ext>
              </c:extLst>
            </c:dLbl>
            <c:dLbl>
              <c:idx val="9"/>
              <c:tx>
                <c:rich>
                  <a:bodyPr/>
                  <a:lstStyle/>
                  <a:p>
                    <a:fld id="{D86D12A3-F817-4D37-9B77-259F2CD7F02F}"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A-5185-4487-BB80-CBA961F137A7}"/>
                </c:ext>
              </c:extLst>
            </c:dLbl>
            <c:dLbl>
              <c:idx val="10"/>
              <c:tx>
                <c:rich>
                  <a:bodyPr/>
                  <a:lstStyle/>
                  <a:p>
                    <a:fld id="{1976F672-769B-4D66-A514-B54B364D6EAB}" type="CELLRANGE">
                      <a:rPr lang="it-IT"/>
                      <a:pPr/>
                      <a:t>[INTERVALLOCELLE]</a:t>
                    </a:fld>
                    <a:endParaRPr lang="it-IT"/>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5B-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PIPER!$BD$43:$BD$53</c:f>
              <c:numCache>
                <c:formatCode>General</c:formatCode>
                <c:ptCount val="11"/>
                <c:pt idx="0">
                  <c:v>120</c:v>
                </c:pt>
                <c:pt idx="1">
                  <c:v>130</c:v>
                </c:pt>
                <c:pt idx="2">
                  <c:v>140</c:v>
                </c:pt>
                <c:pt idx="3">
                  <c:v>150</c:v>
                </c:pt>
                <c:pt idx="4">
                  <c:v>160</c:v>
                </c:pt>
                <c:pt idx="5">
                  <c:v>170</c:v>
                </c:pt>
                <c:pt idx="6">
                  <c:v>180</c:v>
                </c:pt>
                <c:pt idx="7">
                  <c:v>190</c:v>
                </c:pt>
                <c:pt idx="8">
                  <c:v>200</c:v>
                </c:pt>
                <c:pt idx="9">
                  <c:v>210</c:v>
                </c:pt>
                <c:pt idx="10">
                  <c:v>220</c:v>
                </c:pt>
              </c:numCache>
            </c:numRef>
          </c:xVal>
          <c:yVal>
            <c:numRef>
              <c:f>PIPER!$BE$43:$BE$53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extLst>
            <c:ext xmlns:c15="http://schemas.microsoft.com/office/drawing/2012/chart" uri="{02D57815-91ED-43cb-92C2-25804820EDAC}">
              <c15:datalabelsRange>
                <c15:f>PIPER!$BF$43:$BF$53</c15:f>
                <c15:dlblRangeCache>
                  <c:ptCount val="11"/>
                  <c:pt idx="0">
                    <c:v>0</c:v>
                  </c:pt>
                  <c:pt idx="1">
                    <c:v>10</c:v>
                  </c:pt>
                  <c:pt idx="2">
                    <c:v>20</c:v>
                  </c:pt>
                  <c:pt idx="3">
                    <c:v>30</c:v>
                  </c:pt>
                  <c:pt idx="4">
                    <c:v>40</c:v>
                  </c:pt>
                  <c:pt idx="5">
                    <c:v>50</c:v>
                  </c:pt>
                  <c:pt idx="6">
                    <c:v>60</c:v>
                  </c:pt>
                  <c:pt idx="7">
                    <c:v>70</c:v>
                  </c:pt>
                  <c:pt idx="8">
                    <c:v>80</c:v>
                  </c:pt>
                  <c:pt idx="9">
                    <c:v>90</c:v>
                  </c:pt>
                  <c:pt idx="10">
                    <c:v>100</c:v>
                  </c:pt>
                </c15:dlblRangeCache>
              </c15:datalabelsRange>
            </c:ext>
            <c:ext xmlns:c16="http://schemas.microsoft.com/office/drawing/2014/chart" uri="{C3380CC4-5D6E-409C-BE32-E72D297353CC}">
              <c16:uniqueId val="{0000005C-5185-4487-BB80-CBA961F137A7}"/>
            </c:ext>
          </c:extLst>
        </c:ser>
        <c:ser>
          <c:idx val="7"/>
          <c:order val="39"/>
          <c:tx>
            <c:v>divcat1</c:v>
          </c:tx>
          <c:spPr>
            <a:ln w="12700" cap="rnd">
              <a:solidFill>
                <a:schemeClr val="accent5"/>
              </a:solidFill>
              <a:prstDash val="dash"/>
              <a:round/>
            </a:ln>
            <a:effectLst/>
          </c:spPr>
          <c:marker>
            <c:symbol val="none"/>
          </c:marker>
          <c:xVal>
            <c:numRef>
              <c:f>PIPER!$AK$48:$AK$49</c:f>
              <c:numCache>
                <c:formatCode>General</c:formatCode>
                <c:ptCount val="2"/>
                <c:pt idx="0">
                  <c:v>10</c:v>
                </c:pt>
                <c:pt idx="1">
                  <c:v>20</c:v>
                </c:pt>
              </c:numCache>
            </c:numRef>
          </c:xVal>
          <c:yVal>
            <c:numRef>
              <c:f>PIPER!$AL$48:$AL$49</c:f>
              <c:numCache>
                <c:formatCode>General</c:formatCode>
                <c:ptCount val="2"/>
                <c:pt idx="0">
                  <c:v>20</c:v>
                </c:pt>
                <c:pt idx="1">
                  <c:v>0</c:v>
                </c:pt>
              </c:numCache>
            </c:numRef>
          </c:yVal>
          <c:smooth val="0"/>
          <c:extLst>
            <c:ext xmlns:c16="http://schemas.microsoft.com/office/drawing/2014/chart" uri="{C3380CC4-5D6E-409C-BE32-E72D297353CC}">
              <c16:uniqueId val="{0000005D-5185-4487-BB80-CBA961F137A7}"/>
            </c:ext>
          </c:extLst>
        </c:ser>
        <c:ser>
          <c:idx val="8"/>
          <c:order val="40"/>
          <c:tx>
            <c:v>divcat2</c:v>
          </c:tx>
          <c:spPr>
            <a:ln w="12700" cap="rnd">
              <a:solidFill>
                <a:schemeClr val="accent5"/>
              </a:solidFill>
              <a:prstDash val="dash"/>
              <a:round/>
            </a:ln>
            <a:effectLst/>
          </c:spPr>
          <c:marker>
            <c:symbol val="none"/>
          </c:marker>
          <c:xVal>
            <c:numRef>
              <c:f>PIPER!$AM$48:$AM$49</c:f>
              <c:numCache>
                <c:formatCode>General</c:formatCode>
                <c:ptCount val="2"/>
                <c:pt idx="0">
                  <c:v>20</c:v>
                </c:pt>
                <c:pt idx="1">
                  <c:v>40</c:v>
                </c:pt>
              </c:numCache>
            </c:numRef>
          </c:xVal>
          <c:yVal>
            <c:numRef>
              <c:f>PIPER!$AN$48:$AN$49</c:f>
              <c:numCache>
                <c:formatCode>General</c:formatCode>
                <c:ptCount val="2"/>
                <c:pt idx="0">
                  <c:v>40</c:v>
                </c:pt>
                <c:pt idx="1">
                  <c:v>0</c:v>
                </c:pt>
              </c:numCache>
            </c:numRef>
          </c:yVal>
          <c:smooth val="0"/>
          <c:extLst>
            <c:ext xmlns:c16="http://schemas.microsoft.com/office/drawing/2014/chart" uri="{C3380CC4-5D6E-409C-BE32-E72D297353CC}">
              <c16:uniqueId val="{0000005E-5185-4487-BB80-CBA961F137A7}"/>
            </c:ext>
          </c:extLst>
        </c:ser>
        <c:ser>
          <c:idx val="15"/>
          <c:order val="41"/>
          <c:tx>
            <c:v>divcat3</c:v>
          </c:tx>
          <c:spPr>
            <a:ln w="12700" cap="rnd">
              <a:solidFill>
                <a:schemeClr val="accent5"/>
              </a:solidFill>
              <a:prstDash val="dash"/>
              <a:round/>
            </a:ln>
            <a:effectLst/>
          </c:spPr>
          <c:marker>
            <c:symbol val="none"/>
          </c:marker>
          <c:xVal>
            <c:numRef>
              <c:f>PIPER!$AO$48:$AO$49</c:f>
              <c:numCache>
                <c:formatCode>General</c:formatCode>
                <c:ptCount val="2"/>
                <c:pt idx="0">
                  <c:v>30</c:v>
                </c:pt>
                <c:pt idx="1">
                  <c:v>60</c:v>
                </c:pt>
              </c:numCache>
            </c:numRef>
          </c:xVal>
          <c:yVal>
            <c:numRef>
              <c:f>PIPER!$AP$48:$AP$49</c:f>
              <c:numCache>
                <c:formatCode>General</c:formatCode>
                <c:ptCount val="2"/>
                <c:pt idx="0">
                  <c:v>60</c:v>
                </c:pt>
                <c:pt idx="1">
                  <c:v>0</c:v>
                </c:pt>
              </c:numCache>
            </c:numRef>
          </c:yVal>
          <c:smooth val="0"/>
          <c:extLst>
            <c:ext xmlns:c16="http://schemas.microsoft.com/office/drawing/2014/chart" uri="{C3380CC4-5D6E-409C-BE32-E72D297353CC}">
              <c16:uniqueId val="{0000005F-5185-4487-BB80-CBA961F137A7}"/>
            </c:ext>
          </c:extLst>
        </c:ser>
        <c:ser>
          <c:idx val="16"/>
          <c:order val="42"/>
          <c:tx>
            <c:v>divcat4</c:v>
          </c:tx>
          <c:spPr>
            <a:ln w="12700" cap="rnd">
              <a:solidFill>
                <a:schemeClr val="accent5"/>
              </a:solidFill>
              <a:prstDash val="dash"/>
              <a:round/>
            </a:ln>
            <a:effectLst/>
          </c:spPr>
          <c:marker>
            <c:symbol val="none"/>
          </c:marker>
          <c:xVal>
            <c:numRef>
              <c:f>PIPER!$AQ$48:$AQ$49</c:f>
              <c:numCache>
                <c:formatCode>General</c:formatCode>
                <c:ptCount val="2"/>
                <c:pt idx="0">
                  <c:v>40</c:v>
                </c:pt>
                <c:pt idx="1">
                  <c:v>80</c:v>
                </c:pt>
              </c:numCache>
            </c:numRef>
          </c:xVal>
          <c:yVal>
            <c:numRef>
              <c:f>PIPER!$AR$48:$AR$49</c:f>
              <c:numCache>
                <c:formatCode>General</c:formatCode>
                <c:ptCount val="2"/>
                <c:pt idx="0">
                  <c:v>80</c:v>
                </c:pt>
                <c:pt idx="1">
                  <c:v>0</c:v>
                </c:pt>
              </c:numCache>
            </c:numRef>
          </c:yVal>
          <c:smooth val="0"/>
          <c:extLst>
            <c:ext xmlns:c16="http://schemas.microsoft.com/office/drawing/2014/chart" uri="{C3380CC4-5D6E-409C-BE32-E72D297353CC}">
              <c16:uniqueId val="{00000060-5185-4487-BB80-CBA961F137A7}"/>
            </c:ext>
          </c:extLst>
        </c:ser>
        <c:ser>
          <c:idx val="17"/>
          <c:order val="43"/>
          <c:tx>
            <c:v>divcat5</c:v>
          </c:tx>
          <c:spPr>
            <a:ln w="12700" cap="rnd">
              <a:solidFill>
                <a:schemeClr val="accent5"/>
              </a:solidFill>
              <a:prstDash val="dash"/>
              <a:round/>
            </a:ln>
            <a:effectLst/>
          </c:spPr>
          <c:marker>
            <c:symbol val="none"/>
          </c:marker>
          <c:xVal>
            <c:numRef>
              <c:f>PIPER!$AK$51:$AK$52</c:f>
              <c:numCache>
                <c:formatCode>General</c:formatCode>
                <c:ptCount val="2"/>
                <c:pt idx="0">
                  <c:v>20</c:v>
                </c:pt>
                <c:pt idx="1">
                  <c:v>60</c:v>
                </c:pt>
              </c:numCache>
            </c:numRef>
          </c:xVal>
          <c:yVal>
            <c:numRef>
              <c:f>PIPER!$AL$51:$AL$52</c:f>
              <c:numCache>
                <c:formatCode>General</c:formatCode>
                <c:ptCount val="2"/>
                <c:pt idx="0">
                  <c:v>0</c:v>
                </c:pt>
                <c:pt idx="1">
                  <c:v>80</c:v>
                </c:pt>
              </c:numCache>
            </c:numRef>
          </c:yVal>
          <c:smooth val="0"/>
          <c:extLst>
            <c:ext xmlns:c16="http://schemas.microsoft.com/office/drawing/2014/chart" uri="{C3380CC4-5D6E-409C-BE32-E72D297353CC}">
              <c16:uniqueId val="{00000061-5185-4487-BB80-CBA961F137A7}"/>
            </c:ext>
          </c:extLst>
        </c:ser>
        <c:ser>
          <c:idx val="18"/>
          <c:order val="44"/>
          <c:tx>
            <c:v>divcat6</c:v>
          </c:tx>
          <c:spPr>
            <a:ln w="12700" cap="rnd">
              <a:solidFill>
                <a:schemeClr val="accent5"/>
              </a:solidFill>
              <a:prstDash val="dash"/>
              <a:round/>
            </a:ln>
            <a:effectLst/>
          </c:spPr>
          <c:marker>
            <c:symbol val="none"/>
          </c:marker>
          <c:xVal>
            <c:numRef>
              <c:f>PIPER!$AM$51:$AM$52</c:f>
              <c:numCache>
                <c:formatCode>General</c:formatCode>
                <c:ptCount val="2"/>
                <c:pt idx="0">
                  <c:v>40</c:v>
                </c:pt>
                <c:pt idx="1">
                  <c:v>70</c:v>
                </c:pt>
              </c:numCache>
            </c:numRef>
          </c:xVal>
          <c:yVal>
            <c:numRef>
              <c:f>PIPER!$AN$51:$AN$52</c:f>
              <c:numCache>
                <c:formatCode>General</c:formatCode>
                <c:ptCount val="2"/>
                <c:pt idx="0">
                  <c:v>0</c:v>
                </c:pt>
                <c:pt idx="1">
                  <c:v>60</c:v>
                </c:pt>
              </c:numCache>
            </c:numRef>
          </c:yVal>
          <c:smooth val="0"/>
          <c:extLst>
            <c:ext xmlns:c16="http://schemas.microsoft.com/office/drawing/2014/chart" uri="{C3380CC4-5D6E-409C-BE32-E72D297353CC}">
              <c16:uniqueId val="{00000062-5185-4487-BB80-CBA961F137A7}"/>
            </c:ext>
          </c:extLst>
        </c:ser>
        <c:ser>
          <c:idx val="19"/>
          <c:order val="45"/>
          <c:tx>
            <c:v>divcat7</c:v>
          </c:tx>
          <c:spPr>
            <a:ln w="12700" cap="rnd">
              <a:solidFill>
                <a:schemeClr val="accent5"/>
              </a:solidFill>
              <a:prstDash val="dash"/>
              <a:round/>
            </a:ln>
            <a:effectLst/>
          </c:spPr>
          <c:marker>
            <c:symbol val="none"/>
          </c:marker>
          <c:xVal>
            <c:numRef>
              <c:f>PIPER!$AO$51:$AO$52</c:f>
              <c:numCache>
                <c:formatCode>General</c:formatCode>
                <c:ptCount val="2"/>
                <c:pt idx="0">
                  <c:v>60</c:v>
                </c:pt>
                <c:pt idx="1">
                  <c:v>80</c:v>
                </c:pt>
              </c:numCache>
            </c:numRef>
          </c:xVal>
          <c:yVal>
            <c:numRef>
              <c:f>PIPER!$AP$51:$AP$52</c:f>
              <c:numCache>
                <c:formatCode>General</c:formatCode>
                <c:ptCount val="2"/>
                <c:pt idx="0">
                  <c:v>0</c:v>
                </c:pt>
                <c:pt idx="1">
                  <c:v>40</c:v>
                </c:pt>
              </c:numCache>
            </c:numRef>
          </c:yVal>
          <c:smooth val="0"/>
          <c:extLst>
            <c:ext xmlns:c16="http://schemas.microsoft.com/office/drawing/2014/chart" uri="{C3380CC4-5D6E-409C-BE32-E72D297353CC}">
              <c16:uniqueId val="{00000063-5185-4487-BB80-CBA961F137A7}"/>
            </c:ext>
          </c:extLst>
        </c:ser>
        <c:ser>
          <c:idx val="20"/>
          <c:order val="46"/>
          <c:tx>
            <c:v>divcat8</c:v>
          </c:tx>
          <c:spPr>
            <a:ln w="12700" cap="rnd">
              <a:solidFill>
                <a:schemeClr val="accent5"/>
              </a:solidFill>
              <a:prstDash val="dash"/>
              <a:round/>
            </a:ln>
            <a:effectLst/>
          </c:spPr>
          <c:marker>
            <c:symbol val="none"/>
          </c:marker>
          <c:xVal>
            <c:numRef>
              <c:f>PIPER!$AQ$51:$AQ$52</c:f>
              <c:numCache>
                <c:formatCode>General</c:formatCode>
                <c:ptCount val="2"/>
                <c:pt idx="0">
                  <c:v>80</c:v>
                </c:pt>
                <c:pt idx="1">
                  <c:v>90</c:v>
                </c:pt>
              </c:numCache>
            </c:numRef>
          </c:xVal>
          <c:yVal>
            <c:numRef>
              <c:f>PIPER!$AR$51:$AR$52</c:f>
              <c:numCache>
                <c:formatCode>General</c:formatCode>
                <c:ptCount val="2"/>
                <c:pt idx="0">
                  <c:v>0</c:v>
                </c:pt>
                <c:pt idx="1">
                  <c:v>20</c:v>
                </c:pt>
              </c:numCache>
            </c:numRef>
          </c:yVal>
          <c:smooth val="0"/>
          <c:extLst>
            <c:ext xmlns:c16="http://schemas.microsoft.com/office/drawing/2014/chart" uri="{C3380CC4-5D6E-409C-BE32-E72D297353CC}">
              <c16:uniqueId val="{00000064-5185-4487-BB80-CBA961F137A7}"/>
            </c:ext>
          </c:extLst>
        </c:ser>
        <c:ser>
          <c:idx val="21"/>
          <c:order val="47"/>
          <c:tx>
            <c:v>divan1</c:v>
          </c:tx>
          <c:spPr>
            <a:ln w="12700" cap="rnd">
              <a:solidFill>
                <a:schemeClr val="accent4"/>
              </a:solidFill>
              <a:prstDash val="dash"/>
              <a:round/>
            </a:ln>
            <a:effectLst/>
          </c:spPr>
          <c:marker>
            <c:symbol val="none"/>
          </c:marker>
          <c:xVal>
            <c:numRef>
              <c:f>PIPER!$AK$55:$AK$56</c:f>
              <c:numCache>
                <c:formatCode>General</c:formatCode>
                <c:ptCount val="2"/>
                <c:pt idx="0">
                  <c:v>140</c:v>
                </c:pt>
                <c:pt idx="1">
                  <c:v>130</c:v>
                </c:pt>
              </c:numCache>
            </c:numRef>
          </c:xVal>
          <c:yVal>
            <c:numRef>
              <c:f>PIPER!$AL$55:$AL$56</c:f>
              <c:numCache>
                <c:formatCode>General</c:formatCode>
                <c:ptCount val="2"/>
                <c:pt idx="0">
                  <c:v>0</c:v>
                </c:pt>
                <c:pt idx="1">
                  <c:v>20</c:v>
                </c:pt>
              </c:numCache>
            </c:numRef>
          </c:yVal>
          <c:smooth val="0"/>
          <c:extLst>
            <c:ext xmlns:c16="http://schemas.microsoft.com/office/drawing/2014/chart" uri="{C3380CC4-5D6E-409C-BE32-E72D297353CC}">
              <c16:uniqueId val="{00000065-5185-4487-BB80-CBA961F137A7}"/>
            </c:ext>
          </c:extLst>
        </c:ser>
        <c:ser>
          <c:idx val="22"/>
          <c:order val="48"/>
          <c:tx>
            <c:v>divan2</c:v>
          </c:tx>
          <c:spPr>
            <a:ln w="12700" cap="rnd">
              <a:solidFill>
                <a:schemeClr val="accent4"/>
              </a:solidFill>
              <a:prstDash val="dash"/>
              <a:round/>
            </a:ln>
            <a:effectLst/>
          </c:spPr>
          <c:marker>
            <c:symbol val="none"/>
          </c:marker>
          <c:xVal>
            <c:numRef>
              <c:f>PIPER!$AM$55:$AM$56</c:f>
              <c:numCache>
                <c:formatCode>General</c:formatCode>
                <c:ptCount val="2"/>
                <c:pt idx="0">
                  <c:v>160</c:v>
                </c:pt>
                <c:pt idx="1">
                  <c:v>140</c:v>
                </c:pt>
              </c:numCache>
            </c:numRef>
          </c:xVal>
          <c:yVal>
            <c:numRef>
              <c:f>PIPER!$AN$55:$AN$56</c:f>
              <c:numCache>
                <c:formatCode>General</c:formatCode>
                <c:ptCount val="2"/>
                <c:pt idx="0">
                  <c:v>0</c:v>
                </c:pt>
                <c:pt idx="1">
                  <c:v>40</c:v>
                </c:pt>
              </c:numCache>
            </c:numRef>
          </c:yVal>
          <c:smooth val="0"/>
          <c:extLst>
            <c:ext xmlns:c16="http://schemas.microsoft.com/office/drawing/2014/chart" uri="{C3380CC4-5D6E-409C-BE32-E72D297353CC}">
              <c16:uniqueId val="{00000066-5185-4487-BB80-CBA961F137A7}"/>
            </c:ext>
          </c:extLst>
        </c:ser>
        <c:ser>
          <c:idx val="23"/>
          <c:order val="49"/>
          <c:tx>
            <c:v>divan3</c:v>
          </c:tx>
          <c:spPr>
            <a:ln w="12700" cap="rnd">
              <a:solidFill>
                <a:schemeClr val="accent4"/>
              </a:solidFill>
              <a:prstDash val="dash"/>
              <a:round/>
            </a:ln>
            <a:effectLst/>
          </c:spPr>
          <c:marker>
            <c:symbol val="none"/>
          </c:marker>
          <c:xVal>
            <c:numRef>
              <c:f>PIPER!$AO$55:$AO$56</c:f>
              <c:numCache>
                <c:formatCode>General</c:formatCode>
                <c:ptCount val="2"/>
                <c:pt idx="0">
                  <c:v>180</c:v>
                </c:pt>
                <c:pt idx="1">
                  <c:v>150</c:v>
                </c:pt>
              </c:numCache>
            </c:numRef>
          </c:xVal>
          <c:yVal>
            <c:numRef>
              <c:f>PIPER!$AP$55:$AP$56</c:f>
              <c:numCache>
                <c:formatCode>General</c:formatCode>
                <c:ptCount val="2"/>
                <c:pt idx="0">
                  <c:v>0</c:v>
                </c:pt>
                <c:pt idx="1">
                  <c:v>60</c:v>
                </c:pt>
              </c:numCache>
            </c:numRef>
          </c:yVal>
          <c:smooth val="0"/>
          <c:extLst>
            <c:ext xmlns:c16="http://schemas.microsoft.com/office/drawing/2014/chart" uri="{C3380CC4-5D6E-409C-BE32-E72D297353CC}">
              <c16:uniqueId val="{00000067-5185-4487-BB80-CBA961F137A7}"/>
            </c:ext>
          </c:extLst>
        </c:ser>
        <c:ser>
          <c:idx val="24"/>
          <c:order val="50"/>
          <c:tx>
            <c:v>divan4</c:v>
          </c:tx>
          <c:spPr>
            <a:ln w="12700" cap="rnd">
              <a:solidFill>
                <a:schemeClr val="accent4"/>
              </a:solidFill>
              <a:prstDash val="dash"/>
              <a:round/>
            </a:ln>
            <a:effectLst/>
          </c:spPr>
          <c:marker>
            <c:symbol val="none"/>
          </c:marker>
          <c:xVal>
            <c:numRef>
              <c:f>PIPER!$AQ$55:$AQ$56</c:f>
              <c:numCache>
                <c:formatCode>General</c:formatCode>
                <c:ptCount val="2"/>
                <c:pt idx="0">
                  <c:v>200</c:v>
                </c:pt>
                <c:pt idx="1">
                  <c:v>160</c:v>
                </c:pt>
              </c:numCache>
            </c:numRef>
          </c:xVal>
          <c:yVal>
            <c:numRef>
              <c:f>PIPER!$AR$55:$AR$56</c:f>
              <c:numCache>
                <c:formatCode>General</c:formatCode>
                <c:ptCount val="2"/>
                <c:pt idx="0">
                  <c:v>0</c:v>
                </c:pt>
                <c:pt idx="1">
                  <c:v>80</c:v>
                </c:pt>
              </c:numCache>
            </c:numRef>
          </c:yVal>
          <c:smooth val="0"/>
          <c:extLst>
            <c:ext xmlns:c16="http://schemas.microsoft.com/office/drawing/2014/chart" uri="{C3380CC4-5D6E-409C-BE32-E72D297353CC}">
              <c16:uniqueId val="{00000068-5185-4487-BB80-CBA961F137A7}"/>
            </c:ext>
          </c:extLst>
        </c:ser>
        <c:ser>
          <c:idx val="25"/>
          <c:order val="51"/>
          <c:tx>
            <c:v>divan5</c:v>
          </c:tx>
          <c:spPr>
            <a:ln w="12700" cap="rnd">
              <a:solidFill>
                <a:schemeClr val="accent4"/>
              </a:solidFill>
              <a:prstDash val="dash"/>
              <a:round/>
            </a:ln>
            <a:effectLst/>
          </c:spPr>
          <c:marker>
            <c:symbol val="none"/>
          </c:marker>
          <c:xVal>
            <c:numRef>
              <c:f>PIPER!$AK$58:$AK$59</c:f>
              <c:numCache>
                <c:formatCode>General</c:formatCode>
                <c:ptCount val="2"/>
                <c:pt idx="0">
                  <c:v>140</c:v>
                </c:pt>
                <c:pt idx="1">
                  <c:v>180</c:v>
                </c:pt>
              </c:numCache>
            </c:numRef>
          </c:xVal>
          <c:yVal>
            <c:numRef>
              <c:f>PIPER!$AL$58:$AL$59</c:f>
              <c:numCache>
                <c:formatCode>General</c:formatCode>
                <c:ptCount val="2"/>
                <c:pt idx="0">
                  <c:v>0</c:v>
                </c:pt>
                <c:pt idx="1">
                  <c:v>80</c:v>
                </c:pt>
              </c:numCache>
            </c:numRef>
          </c:yVal>
          <c:smooth val="0"/>
          <c:extLst>
            <c:ext xmlns:c16="http://schemas.microsoft.com/office/drawing/2014/chart" uri="{C3380CC4-5D6E-409C-BE32-E72D297353CC}">
              <c16:uniqueId val="{00000069-5185-4487-BB80-CBA961F137A7}"/>
            </c:ext>
          </c:extLst>
        </c:ser>
        <c:ser>
          <c:idx val="26"/>
          <c:order val="52"/>
          <c:tx>
            <c:v>divan6</c:v>
          </c:tx>
          <c:spPr>
            <a:ln w="12700" cap="rnd">
              <a:solidFill>
                <a:schemeClr val="accent4"/>
              </a:solidFill>
              <a:prstDash val="dash"/>
              <a:round/>
            </a:ln>
            <a:effectLst/>
          </c:spPr>
          <c:marker>
            <c:symbol val="none"/>
          </c:marker>
          <c:xVal>
            <c:numRef>
              <c:f>PIPER!$AM$58:$AM$59</c:f>
              <c:numCache>
                <c:formatCode>General</c:formatCode>
                <c:ptCount val="2"/>
                <c:pt idx="0">
                  <c:v>160</c:v>
                </c:pt>
                <c:pt idx="1">
                  <c:v>190</c:v>
                </c:pt>
              </c:numCache>
            </c:numRef>
          </c:xVal>
          <c:yVal>
            <c:numRef>
              <c:f>PIPER!$AN$58:$AN$59</c:f>
              <c:numCache>
                <c:formatCode>General</c:formatCode>
                <c:ptCount val="2"/>
                <c:pt idx="0">
                  <c:v>0</c:v>
                </c:pt>
                <c:pt idx="1">
                  <c:v>60</c:v>
                </c:pt>
              </c:numCache>
            </c:numRef>
          </c:yVal>
          <c:smooth val="0"/>
          <c:extLst>
            <c:ext xmlns:c16="http://schemas.microsoft.com/office/drawing/2014/chart" uri="{C3380CC4-5D6E-409C-BE32-E72D297353CC}">
              <c16:uniqueId val="{0000006A-5185-4487-BB80-CBA961F137A7}"/>
            </c:ext>
          </c:extLst>
        </c:ser>
        <c:ser>
          <c:idx val="27"/>
          <c:order val="53"/>
          <c:tx>
            <c:v>divan7</c:v>
          </c:tx>
          <c:spPr>
            <a:ln w="12700" cap="rnd">
              <a:solidFill>
                <a:schemeClr val="accent4"/>
              </a:solidFill>
              <a:prstDash val="dash"/>
              <a:round/>
            </a:ln>
            <a:effectLst/>
          </c:spPr>
          <c:marker>
            <c:symbol val="none"/>
          </c:marker>
          <c:xVal>
            <c:numRef>
              <c:f>PIPER!$AO$58:$AO$59</c:f>
              <c:numCache>
                <c:formatCode>General</c:formatCode>
                <c:ptCount val="2"/>
                <c:pt idx="0">
                  <c:v>180</c:v>
                </c:pt>
                <c:pt idx="1">
                  <c:v>200</c:v>
                </c:pt>
              </c:numCache>
            </c:numRef>
          </c:xVal>
          <c:yVal>
            <c:numRef>
              <c:f>PIPER!$AP$58:$AP$59</c:f>
              <c:numCache>
                <c:formatCode>General</c:formatCode>
                <c:ptCount val="2"/>
                <c:pt idx="0">
                  <c:v>0</c:v>
                </c:pt>
                <c:pt idx="1">
                  <c:v>40</c:v>
                </c:pt>
              </c:numCache>
            </c:numRef>
          </c:yVal>
          <c:smooth val="0"/>
          <c:extLst>
            <c:ext xmlns:c16="http://schemas.microsoft.com/office/drawing/2014/chart" uri="{C3380CC4-5D6E-409C-BE32-E72D297353CC}">
              <c16:uniqueId val="{0000006B-5185-4487-BB80-CBA961F137A7}"/>
            </c:ext>
          </c:extLst>
        </c:ser>
        <c:ser>
          <c:idx val="28"/>
          <c:order val="54"/>
          <c:tx>
            <c:v>divan8</c:v>
          </c:tx>
          <c:spPr>
            <a:ln w="12700" cap="rnd">
              <a:solidFill>
                <a:schemeClr val="accent4"/>
              </a:solidFill>
              <a:prstDash val="dash"/>
              <a:round/>
            </a:ln>
            <a:effectLst/>
          </c:spPr>
          <c:marker>
            <c:symbol val="none"/>
          </c:marker>
          <c:xVal>
            <c:numRef>
              <c:f>PIPER!$AQ$58:$AQ$59</c:f>
              <c:numCache>
                <c:formatCode>General</c:formatCode>
                <c:ptCount val="2"/>
                <c:pt idx="0">
                  <c:v>200</c:v>
                </c:pt>
                <c:pt idx="1">
                  <c:v>210</c:v>
                </c:pt>
              </c:numCache>
            </c:numRef>
          </c:xVal>
          <c:yVal>
            <c:numRef>
              <c:f>PIPER!$AR$58:$AR$59</c:f>
              <c:numCache>
                <c:formatCode>General</c:formatCode>
                <c:ptCount val="2"/>
                <c:pt idx="0">
                  <c:v>0</c:v>
                </c:pt>
                <c:pt idx="1">
                  <c:v>20</c:v>
                </c:pt>
              </c:numCache>
            </c:numRef>
          </c:yVal>
          <c:smooth val="0"/>
          <c:extLst>
            <c:ext xmlns:c16="http://schemas.microsoft.com/office/drawing/2014/chart" uri="{C3380CC4-5D6E-409C-BE32-E72D297353CC}">
              <c16:uniqueId val="{0000006C-5185-4487-BB80-CBA961F137A7}"/>
            </c:ext>
          </c:extLst>
        </c:ser>
        <c:ser>
          <c:idx val="37"/>
          <c:order val="55"/>
          <c:tx>
            <c:v>divlos1</c:v>
          </c:tx>
          <c:spPr>
            <a:ln w="9525" cap="rnd">
              <a:solidFill>
                <a:srgbClr val="259F11"/>
              </a:solidFill>
              <a:prstDash val="dash"/>
              <a:round/>
            </a:ln>
            <a:effectLst/>
          </c:spPr>
          <c:marker>
            <c:symbol val="dash"/>
            <c:size val="5"/>
            <c:spPr>
              <a:noFill/>
              <a:ln w="9525">
                <a:solidFill>
                  <a:srgbClr val="259F11"/>
                </a:solidFill>
              </a:ln>
              <a:effectLst/>
            </c:spPr>
          </c:marker>
          <c:dLbls>
            <c:dLbl>
              <c:idx val="0"/>
              <c:tx>
                <c:rich>
                  <a:bodyPr/>
                  <a:lstStyle/>
                  <a:p>
                    <a:fld id="{DDA7681B-7680-40F5-81CA-7F6105C3B4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5185-4487-BB80-CBA961F137A7}"/>
                </c:ext>
              </c:extLst>
            </c:dLbl>
            <c:dLbl>
              <c:idx val="1"/>
              <c:tx>
                <c:rich>
                  <a:bodyPr/>
                  <a:lstStyle/>
                  <a:p>
                    <a:fld id="{4931DD6F-4330-4B3E-9F71-A8EA72EEF25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E-5185-4487-BB80-CBA961F137A7}"/>
                </c:ext>
              </c:extLst>
            </c:dLbl>
            <c:spPr>
              <a:noFill/>
              <a:ln>
                <a:noFill/>
              </a:ln>
              <a:effectLst/>
            </c:spPr>
            <c:txPr>
              <a:bodyPr rot="0" spcFirstLastPara="1" vertOverflow="ellipsis" vert="horz" wrap="square" lIns="38100" tIns="19050" rIns="38100" bIns="19050" anchor="t" anchorCtr="0">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PIPER!$AK$40:$AK$41</c:f>
              <c:numCache>
                <c:formatCode>General</c:formatCode>
                <c:ptCount val="2"/>
                <c:pt idx="0">
                  <c:v>70</c:v>
                </c:pt>
                <c:pt idx="1">
                  <c:v>120</c:v>
                </c:pt>
              </c:numCache>
            </c:numRef>
          </c:xVal>
          <c:yVal>
            <c:numRef>
              <c:f>PIPER!$AL$40:$AL$41</c:f>
              <c:numCache>
                <c:formatCode>General</c:formatCode>
                <c:ptCount val="2"/>
                <c:pt idx="0">
                  <c:v>100</c:v>
                </c:pt>
                <c:pt idx="1">
                  <c:v>200</c:v>
                </c:pt>
              </c:numCache>
            </c:numRef>
          </c:yVal>
          <c:smooth val="0"/>
          <c:extLst>
            <c:ext xmlns:c15="http://schemas.microsoft.com/office/drawing/2012/chart" uri="{02D57815-91ED-43cb-92C2-25804820EDAC}">
              <c15:datalabelsRange>
                <c15:f>PIPER!$AM$40:$AM$41</c15:f>
                <c15:dlblRangeCache>
                  <c:ptCount val="2"/>
                  <c:pt idx="1">
                    <c:v>80</c:v>
                  </c:pt>
                </c15:dlblRangeCache>
              </c15:datalabelsRange>
            </c:ext>
            <c:ext xmlns:c16="http://schemas.microsoft.com/office/drawing/2014/chart" uri="{C3380CC4-5D6E-409C-BE32-E72D297353CC}">
              <c16:uniqueId val="{0000006F-5185-4487-BB80-CBA961F137A7}"/>
            </c:ext>
          </c:extLst>
        </c:ser>
        <c:ser>
          <c:idx val="38"/>
          <c:order val="56"/>
          <c:tx>
            <c:v>divlos2</c:v>
          </c:tx>
          <c:spPr>
            <a:ln w="12700" cap="rnd">
              <a:solidFill>
                <a:srgbClr val="259F11"/>
              </a:solidFill>
              <a:prstDash val="dash"/>
              <a:round/>
            </a:ln>
            <a:effectLst/>
          </c:spPr>
          <c:marker>
            <c:symbol val="dash"/>
            <c:size val="5"/>
            <c:spPr>
              <a:noFill/>
              <a:ln w="9525">
                <a:solidFill>
                  <a:srgbClr val="259F11"/>
                </a:solidFill>
              </a:ln>
              <a:effectLst/>
            </c:spPr>
          </c:marker>
          <c:dLbls>
            <c:dLbl>
              <c:idx val="0"/>
              <c:tx>
                <c:rich>
                  <a:bodyPr/>
                  <a:lstStyle/>
                  <a:p>
                    <a:fld id="{6E9C13AC-0FCA-4EF5-A43F-189A2C0968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5185-4487-BB80-CBA961F137A7}"/>
                </c:ext>
              </c:extLst>
            </c:dLbl>
            <c:dLbl>
              <c:idx val="1"/>
              <c:tx>
                <c:rich>
                  <a:bodyPr/>
                  <a:lstStyle/>
                  <a:p>
                    <a:fld id="{F9F09B1D-C3A5-4530-B2C0-AB1D2E50EAC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1-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PIPER!$AN$40:$AN$41</c:f>
              <c:numCache>
                <c:formatCode>General</c:formatCode>
                <c:ptCount val="2"/>
                <c:pt idx="0">
                  <c:v>80</c:v>
                </c:pt>
                <c:pt idx="1">
                  <c:v>130</c:v>
                </c:pt>
              </c:numCache>
            </c:numRef>
          </c:xVal>
          <c:yVal>
            <c:numRef>
              <c:f>PIPER!$AO$40:$AO$41</c:f>
              <c:numCache>
                <c:formatCode>General</c:formatCode>
                <c:ptCount val="2"/>
                <c:pt idx="0">
                  <c:v>80</c:v>
                </c:pt>
                <c:pt idx="1">
                  <c:v>180</c:v>
                </c:pt>
              </c:numCache>
            </c:numRef>
          </c:yVal>
          <c:smooth val="0"/>
          <c:extLst>
            <c:ext xmlns:c15="http://schemas.microsoft.com/office/drawing/2012/chart" uri="{02D57815-91ED-43cb-92C2-25804820EDAC}">
              <c15:datalabelsRange>
                <c15:f>PIPER!$AP$40:$AP$41</c15:f>
                <c15:dlblRangeCache>
                  <c:ptCount val="2"/>
                  <c:pt idx="1">
                    <c:v>60</c:v>
                  </c:pt>
                </c15:dlblRangeCache>
              </c15:datalabelsRange>
            </c:ext>
            <c:ext xmlns:c16="http://schemas.microsoft.com/office/drawing/2014/chart" uri="{C3380CC4-5D6E-409C-BE32-E72D297353CC}">
              <c16:uniqueId val="{00000072-5185-4487-BB80-CBA961F137A7}"/>
            </c:ext>
          </c:extLst>
        </c:ser>
        <c:ser>
          <c:idx val="39"/>
          <c:order val="57"/>
          <c:tx>
            <c:v>divlos3</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298ECAF7-7AAE-43AF-B924-98CCCC80EA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5185-4487-BB80-CBA961F137A7}"/>
                </c:ext>
              </c:extLst>
            </c:dLbl>
            <c:dLbl>
              <c:idx val="1"/>
              <c:tx>
                <c:rich>
                  <a:bodyPr/>
                  <a:lstStyle/>
                  <a:p>
                    <a:fld id="{39E897AC-444B-4632-84DD-02EC3800B95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4-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PIPER!$AQ$40:$AQ$41</c:f>
              <c:numCache>
                <c:formatCode>General</c:formatCode>
                <c:ptCount val="2"/>
                <c:pt idx="0">
                  <c:v>90</c:v>
                </c:pt>
                <c:pt idx="1">
                  <c:v>140</c:v>
                </c:pt>
              </c:numCache>
            </c:numRef>
          </c:xVal>
          <c:yVal>
            <c:numRef>
              <c:f>PIPER!$AR$40:$AR$41</c:f>
              <c:numCache>
                <c:formatCode>General</c:formatCode>
                <c:ptCount val="2"/>
                <c:pt idx="0">
                  <c:v>60</c:v>
                </c:pt>
                <c:pt idx="1">
                  <c:v>160</c:v>
                </c:pt>
              </c:numCache>
            </c:numRef>
          </c:yVal>
          <c:smooth val="0"/>
          <c:extLst>
            <c:ext xmlns:c15="http://schemas.microsoft.com/office/drawing/2012/chart" uri="{02D57815-91ED-43cb-92C2-25804820EDAC}">
              <c15:datalabelsRange>
                <c15:f>PIPER!$AS$40:$AS$41</c15:f>
                <c15:dlblRangeCache>
                  <c:ptCount val="2"/>
                  <c:pt idx="1">
                    <c:v>40</c:v>
                  </c:pt>
                </c15:dlblRangeCache>
              </c15:datalabelsRange>
            </c:ext>
            <c:ext xmlns:c16="http://schemas.microsoft.com/office/drawing/2014/chart" uri="{C3380CC4-5D6E-409C-BE32-E72D297353CC}">
              <c16:uniqueId val="{00000075-5185-4487-BB80-CBA961F137A7}"/>
            </c:ext>
          </c:extLst>
        </c:ser>
        <c:ser>
          <c:idx val="40"/>
          <c:order val="58"/>
          <c:tx>
            <c:v>divlos4</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ECD88801-8CD3-430A-AB29-750E7F4BBF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5185-4487-BB80-CBA961F137A7}"/>
                </c:ext>
              </c:extLst>
            </c:dLbl>
            <c:dLbl>
              <c:idx val="1"/>
              <c:tx>
                <c:rich>
                  <a:bodyPr/>
                  <a:lstStyle/>
                  <a:p>
                    <a:fld id="{FED89FDD-9D80-4F43-8B4A-A3D47911B3B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7-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PIPER!$AT$40:$AT$41</c:f>
              <c:numCache>
                <c:formatCode>General</c:formatCode>
                <c:ptCount val="2"/>
                <c:pt idx="0">
                  <c:v>100</c:v>
                </c:pt>
                <c:pt idx="1">
                  <c:v>150</c:v>
                </c:pt>
              </c:numCache>
            </c:numRef>
          </c:xVal>
          <c:yVal>
            <c:numRef>
              <c:f>PIPER!$AU$40:$AU$41</c:f>
              <c:numCache>
                <c:formatCode>General</c:formatCode>
                <c:ptCount val="2"/>
                <c:pt idx="0">
                  <c:v>40</c:v>
                </c:pt>
                <c:pt idx="1">
                  <c:v>140</c:v>
                </c:pt>
              </c:numCache>
            </c:numRef>
          </c:yVal>
          <c:smooth val="0"/>
          <c:extLst>
            <c:ext xmlns:c15="http://schemas.microsoft.com/office/drawing/2012/chart" uri="{02D57815-91ED-43cb-92C2-25804820EDAC}">
              <c15:datalabelsRange>
                <c15:f>PIPER!$AV$40:$AV$41</c15:f>
                <c15:dlblRangeCache>
                  <c:ptCount val="2"/>
                  <c:pt idx="1">
                    <c:v>20</c:v>
                  </c:pt>
                </c15:dlblRangeCache>
              </c15:datalabelsRange>
            </c:ext>
            <c:ext xmlns:c16="http://schemas.microsoft.com/office/drawing/2014/chart" uri="{C3380CC4-5D6E-409C-BE32-E72D297353CC}">
              <c16:uniqueId val="{00000078-5185-4487-BB80-CBA961F137A7}"/>
            </c:ext>
          </c:extLst>
        </c:ser>
        <c:ser>
          <c:idx val="13"/>
          <c:order val="59"/>
          <c:tx>
            <c:v>divlos5</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4082A3CF-8545-4586-8A45-B95F2EA34A0F}"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5185-4487-BB80-CBA961F137A7}"/>
                </c:ext>
              </c:extLst>
            </c:dLbl>
            <c:dLbl>
              <c:idx val="1"/>
              <c:tx>
                <c:rich>
                  <a:bodyPr/>
                  <a:lstStyle/>
                  <a:p>
                    <a:fld id="{5C627677-C03B-4223-BD35-61FCF3DC9541}"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A-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PIPER!$AK$43:$AK$44</c:f>
              <c:numCache>
                <c:formatCode>General</c:formatCode>
                <c:ptCount val="2"/>
                <c:pt idx="0">
                  <c:v>120</c:v>
                </c:pt>
                <c:pt idx="1">
                  <c:v>70</c:v>
                </c:pt>
              </c:numCache>
            </c:numRef>
          </c:xVal>
          <c:yVal>
            <c:numRef>
              <c:f>PIPER!$AL$43:$AL$44</c:f>
              <c:numCache>
                <c:formatCode>General</c:formatCode>
                <c:ptCount val="2"/>
                <c:pt idx="0">
                  <c:v>40</c:v>
                </c:pt>
                <c:pt idx="1">
                  <c:v>140</c:v>
                </c:pt>
              </c:numCache>
            </c:numRef>
          </c:yVal>
          <c:smooth val="0"/>
          <c:extLst>
            <c:ext xmlns:c15="http://schemas.microsoft.com/office/drawing/2012/chart" uri="{02D57815-91ED-43cb-92C2-25804820EDAC}">
              <c15:datalabelsRange>
                <c15:f>PIPER!$AM$43:$AM$44</c15:f>
                <c15:dlblRangeCache>
                  <c:ptCount val="2"/>
                  <c:pt idx="1">
                    <c:v>20</c:v>
                  </c:pt>
                </c15:dlblRangeCache>
              </c15:datalabelsRange>
            </c:ext>
            <c:ext xmlns:c16="http://schemas.microsoft.com/office/drawing/2014/chart" uri="{C3380CC4-5D6E-409C-BE32-E72D297353CC}">
              <c16:uniqueId val="{0000007B-5185-4487-BB80-CBA961F137A7}"/>
            </c:ext>
          </c:extLst>
        </c:ser>
        <c:ser>
          <c:idx val="14"/>
          <c:order val="60"/>
          <c:tx>
            <c:v>divlos6</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07023B8A-3F3D-4C82-A3C3-B61B295FD8F0}"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5185-4487-BB80-CBA961F137A7}"/>
                </c:ext>
              </c:extLst>
            </c:dLbl>
            <c:dLbl>
              <c:idx val="1"/>
              <c:tx>
                <c:rich>
                  <a:bodyPr/>
                  <a:lstStyle/>
                  <a:p>
                    <a:fld id="{3ACCDE9B-B8AF-4763-9B12-2F366EBBA070}"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7D-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PIPER!$AN$43:$AN$44</c:f>
              <c:numCache>
                <c:formatCode>General</c:formatCode>
                <c:ptCount val="2"/>
                <c:pt idx="0">
                  <c:v>130</c:v>
                </c:pt>
                <c:pt idx="1">
                  <c:v>80</c:v>
                </c:pt>
              </c:numCache>
            </c:numRef>
          </c:xVal>
          <c:yVal>
            <c:numRef>
              <c:f>PIPER!$AO$43:$AO$44</c:f>
              <c:numCache>
                <c:formatCode>General</c:formatCode>
                <c:ptCount val="2"/>
                <c:pt idx="0">
                  <c:v>60</c:v>
                </c:pt>
                <c:pt idx="1">
                  <c:v>160</c:v>
                </c:pt>
              </c:numCache>
            </c:numRef>
          </c:yVal>
          <c:smooth val="0"/>
          <c:extLst>
            <c:ext xmlns:c15="http://schemas.microsoft.com/office/drawing/2012/chart" uri="{02D57815-91ED-43cb-92C2-25804820EDAC}">
              <c15:datalabelsRange>
                <c15:f>PIPER!$AP$43:$AP$44</c15:f>
                <c15:dlblRangeCache>
                  <c:ptCount val="2"/>
                  <c:pt idx="1">
                    <c:v>40</c:v>
                  </c:pt>
                </c15:dlblRangeCache>
              </c15:datalabelsRange>
            </c:ext>
            <c:ext xmlns:c16="http://schemas.microsoft.com/office/drawing/2014/chart" uri="{C3380CC4-5D6E-409C-BE32-E72D297353CC}">
              <c16:uniqueId val="{0000007E-5185-4487-BB80-CBA961F137A7}"/>
            </c:ext>
          </c:extLst>
        </c:ser>
        <c:ser>
          <c:idx val="41"/>
          <c:order val="61"/>
          <c:tx>
            <c:v>divlos7</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AFF09815-64A2-4D3D-A36E-87F5E3F144AE}"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5185-4487-BB80-CBA961F137A7}"/>
                </c:ext>
              </c:extLst>
            </c:dLbl>
            <c:dLbl>
              <c:idx val="1"/>
              <c:tx>
                <c:rich>
                  <a:bodyPr/>
                  <a:lstStyle/>
                  <a:p>
                    <a:fld id="{5271789F-2365-4759-A797-ED967F161E34}"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0-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PIPER!$AQ$43:$AQ$44</c:f>
              <c:numCache>
                <c:formatCode>General</c:formatCode>
                <c:ptCount val="2"/>
                <c:pt idx="0">
                  <c:v>140</c:v>
                </c:pt>
                <c:pt idx="1">
                  <c:v>90</c:v>
                </c:pt>
              </c:numCache>
            </c:numRef>
          </c:xVal>
          <c:yVal>
            <c:numRef>
              <c:f>PIPER!$AR$43:$AR$44</c:f>
              <c:numCache>
                <c:formatCode>General</c:formatCode>
                <c:ptCount val="2"/>
                <c:pt idx="0">
                  <c:v>80</c:v>
                </c:pt>
                <c:pt idx="1">
                  <c:v>180</c:v>
                </c:pt>
              </c:numCache>
            </c:numRef>
          </c:yVal>
          <c:smooth val="0"/>
          <c:extLst>
            <c:ext xmlns:c15="http://schemas.microsoft.com/office/drawing/2012/chart" uri="{02D57815-91ED-43cb-92C2-25804820EDAC}">
              <c15:datalabelsRange>
                <c15:f>PIPER!$AS$43:$AS$44</c15:f>
                <c15:dlblRangeCache>
                  <c:ptCount val="2"/>
                  <c:pt idx="1">
                    <c:v>60</c:v>
                  </c:pt>
                </c15:dlblRangeCache>
              </c15:datalabelsRange>
            </c:ext>
            <c:ext xmlns:c16="http://schemas.microsoft.com/office/drawing/2014/chart" uri="{C3380CC4-5D6E-409C-BE32-E72D297353CC}">
              <c16:uniqueId val="{00000081-5185-4487-BB80-CBA961F137A7}"/>
            </c:ext>
          </c:extLst>
        </c:ser>
        <c:ser>
          <c:idx val="42"/>
          <c:order val="62"/>
          <c:tx>
            <c:v>divlos8</c:v>
          </c:tx>
          <c:spPr>
            <a:ln w="12700" cap="rnd">
              <a:solidFill>
                <a:srgbClr val="259F11"/>
              </a:solidFill>
              <a:prstDash val="dash"/>
              <a:round/>
            </a:ln>
            <a:effectLst/>
          </c:spPr>
          <c:marker>
            <c:symbol val="dash"/>
            <c:size val="5"/>
            <c:spPr>
              <a:solidFill>
                <a:srgbClr val="259F11"/>
              </a:solidFill>
              <a:ln w="9525">
                <a:solidFill>
                  <a:srgbClr val="259F11"/>
                </a:solidFill>
              </a:ln>
              <a:effectLst/>
            </c:spPr>
          </c:marker>
          <c:dLbls>
            <c:dLbl>
              <c:idx val="0"/>
              <c:tx>
                <c:rich>
                  <a:bodyPr/>
                  <a:lstStyle/>
                  <a:p>
                    <a:fld id="{BB623BE6-1A0F-421E-88F5-B58FE998B0C9}" type="CELLRANGE">
                      <a:rPr lang="en-US"/>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5185-4487-BB80-CBA961F137A7}"/>
                </c:ext>
              </c:extLst>
            </c:dLbl>
            <c:dLbl>
              <c:idx val="1"/>
              <c:tx>
                <c:rich>
                  <a:bodyPr/>
                  <a:lstStyle/>
                  <a:p>
                    <a:fld id="{4A26FDBA-3FC6-4C75-8325-EEB46A1437A5}" type="CELLRANGE">
                      <a:rPr lang="it-IT"/>
                      <a:pPr/>
                      <a:t>[INTERVALLOCELLE]</a:t>
                    </a:fld>
                    <a:endParaRPr lang="it-IT"/>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83-5185-4487-BB80-CBA961F13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PIPER!$AT$43:$AT$44</c:f>
              <c:numCache>
                <c:formatCode>General</c:formatCode>
                <c:ptCount val="2"/>
                <c:pt idx="0">
                  <c:v>150</c:v>
                </c:pt>
                <c:pt idx="1">
                  <c:v>100</c:v>
                </c:pt>
              </c:numCache>
            </c:numRef>
          </c:xVal>
          <c:yVal>
            <c:numRef>
              <c:f>PIPER!$AU$43:$AU$44</c:f>
              <c:numCache>
                <c:formatCode>General</c:formatCode>
                <c:ptCount val="2"/>
                <c:pt idx="0">
                  <c:v>100</c:v>
                </c:pt>
                <c:pt idx="1">
                  <c:v>200</c:v>
                </c:pt>
              </c:numCache>
            </c:numRef>
          </c:yVal>
          <c:smooth val="0"/>
          <c:extLst>
            <c:ext xmlns:c15="http://schemas.microsoft.com/office/drawing/2012/chart" uri="{02D57815-91ED-43cb-92C2-25804820EDAC}">
              <c15:datalabelsRange>
                <c15:f>PIPER!$AV$43:$AV$44</c15:f>
                <c15:dlblRangeCache>
                  <c:ptCount val="2"/>
                  <c:pt idx="1">
                    <c:v>80</c:v>
                  </c:pt>
                </c15:dlblRangeCache>
              </c15:datalabelsRange>
            </c:ext>
            <c:ext xmlns:c16="http://schemas.microsoft.com/office/drawing/2014/chart" uri="{C3380CC4-5D6E-409C-BE32-E72D297353CC}">
              <c16:uniqueId val="{00000084-5185-4487-BB80-CBA961F137A7}"/>
            </c:ext>
          </c:extLst>
        </c:ser>
        <c:dLbls>
          <c:showLegendKey val="0"/>
          <c:showVal val="0"/>
          <c:showCatName val="0"/>
          <c:showSerName val="0"/>
          <c:showPercent val="0"/>
          <c:showBubbleSize val="0"/>
        </c:dLbls>
        <c:axId val="664812600"/>
        <c:axId val="664805400"/>
        <c:extLst>
          <c:ext xmlns:c15="http://schemas.microsoft.com/office/drawing/2012/chart" uri="{02D57815-91ED-43cb-92C2-25804820EDAC}">
            <c15:filteredScatterSeries>
              <c15:ser>
                <c:idx val="43"/>
                <c:order val="63"/>
                <c:tx>
                  <c:v>bicarbonato alcaline</c:v>
                </c:tx>
                <c:spPr>
                  <a:ln w="25400" cap="flat" cmpd="sng" algn="ctr">
                    <a:solidFill>
                      <a:schemeClr val="accent6">
                        <a:shade val="15000"/>
                      </a:schemeClr>
                    </a:solidFill>
                    <a:prstDash val="solid"/>
                    <a:round/>
                  </a:ln>
                  <a:effectLst/>
                </c:spPr>
                <c:marker>
                  <c:symbol val="none"/>
                </c:marker>
                <c:xVal>
                  <c:numRef>
                    <c:extLst>
                      <c:ext uri="{02D57815-91ED-43cb-92C2-25804820EDAC}">
                        <c15:formulaRef>
                          <c15:sqref>PIPER!$AK$62:$AK$66</c15:sqref>
                        </c15:formulaRef>
                      </c:ext>
                    </c:extLst>
                    <c:numCache>
                      <c:formatCode>General</c:formatCode>
                      <c:ptCount val="5"/>
                    </c:numCache>
                  </c:numRef>
                </c:xVal>
                <c:yVal>
                  <c:numRef>
                    <c:extLst>
                      <c:ext uri="{02D57815-91ED-43cb-92C2-25804820EDAC}">
                        <c15:formulaRef>
                          <c15:sqref>PIPER!$AL$62:$AL$66</c15:sqref>
                        </c15:formulaRef>
                      </c:ext>
                    </c:extLst>
                    <c:numCache>
                      <c:formatCode>General</c:formatCode>
                      <c:ptCount val="5"/>
                    </c:numCache>
                  </c:numRef>
                </c:yVal>
                <c:smooth val="0"/>
                <c:extLst>
                  <c:ext xmlns:c16="http://schemas.microsoft.com/office/drawing/2014/chart" uri="{C3380CC4-5D6E-409C-BE32-E72D297353CC}">
                    <c16:uniqueId val="{00000085-5185-4487-BB80-CBA961F137A7}"/>
                  </c:ext>
                </c:extLst>
              </c15:ser>
            </c15:filteredScatterSeries>
          </c:ext>
        </c:extLst>
      </c:scatterChart>
      <c:valAx>
        <c:axId val="664812600"/>
        <c:scaling>
          <c:orientation val="minMax"/>
          <c:max val="220"/>
          <c:min val="0"/>
        </c:scaling>
        <c:delete val="0"/>
        <c:axPos val="b"/>
        <c:majorGridlines>
          <c:spPr>
            <a:ln w="9525" cap="flat" cmpd="sng" algn="ctr">
              <a:noFill/>
              <a:round/>
            </a:ln>
            <a:effectLst/>
          </c:spPr>
        </c:majorGridlines>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64805400"/>
        <c:crosses val="autoZero"/>
        <c:crossBetween val="midCat"/>
        <c:majorUnit val="5"/>
      </c:valAx>
      <c:valAx>
        <c:axId val="664805400"/>
        <c:scaling>
          <c:orientation val="minMax"/>
          <c:max val="220"/>
          <c:min val="0"/>
        </c:scaling>
        <c:delete val="1"/>
        <c:axPos val="l"/>
        <c:numFmt formatCode="General" sourceLinked="1"/>
        <c:majorTickMark val="none"/>
        <c:minorTickMark val="none"/>
        <c:tickLblPos val="none"/>
        <c:crossAx val="664812600"/>
        <c:crosses val="autoZero"/>
        <c:crossBetween val="midCat"/>
        <c:majorUnit val="5"/>
      </c:valAx>
      <c:spPr>
        <a:noFill/>
        <a:ln>
          <a:noFill/>
        </a:ln>
        <a:effectLst/>
      </c:spPr>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egendEntry>
        <c:idx val="32"/>
        <c:delete val="1"/>
      </c:legendEntry>
      <c:legendEntry>
        <c:idx val="33"/>
        <c:delete val="1"/>
      </c:legendEntry>
      <c:legendEntry>
        <c:idx val="34"/>
        <c:delete val="1"/>
      </c:legendEntry>
      <c:legendEntry>
        <c:idx val="35"/>
        <c:delete val="1"/>
      </c:legendEntry>
      <c:legendEntry>
        <c:idx val="36"/>
        <c:delete val="1"/>
      </c:legendEntry>
      <c:legendEntry>
        <c:idx val="37"/>
        <c:delete val="1"/>
      </c:legendEntry>
      <c:legendEntry>
        <c:idx val="38"/>
        <c:delete val="1"/>
      </c:legendEntry>
      <c:legendEntry>
        <c:idx val="39"/>
        <c:delete val="1"/>
      </c:legendEntry>
      <c:legendEntry>
        <c:idx val="40"/>
        <c:delete val="1"/>
      </c:legendEntry>
      <c:legendEntry>
        <c:idx val="41"/>
        <c:delete val="1"/>
      </c:legendEntry>
      <c:legendEntry>
        <c:idx val="42"/>
        <c:delete val="1"/>
      </c:legendEntry>
      <c:legendEntry>
        <c:idx val="43"/>
        <c:delete val="1"/>
      </c:legendEntry>
      <c:legendEntry>
        <c:idx val="44"/>
        <c:delete val="1"/>
      </c:legendEntry>
      <c:legendEntry>
        <c:idx val="45"/>
        <c:delete val="1"/>
      </c:legendEntry>
      <c:legendEntry>
        <c:idx val="46"/>
        <c:delete val="1"/>
      </c:legendEntry>
      <c:legendEntry>
        <c:idx val="47"/>
        <c:delete val="1"/>
      </c:legendEntry>
      <c:legendEntry>
        <c:idx val="48"/>
        <c:delete val="1"/>
      </c:legendEntry>
      <c:legendEntry>
        <c:idx val="49"/>
        <c:delete val="1"/>
      </c:legendEntry>
      <c:legendEntry>
        <c:idx val="50"/>
        <c:delete val="1"/>
      </c:legendEntry>
      <c:legendEntry>
        <c:idx val="51"/>
        <c:delete val="1"/>
      </c:legendEntry>
      <c:legendEntry>
        <c:idx val="52"/>
        <c:delete val="1"/>
      </c:legendEntry>
      <c:legendEntry>
        <c:idx val="53"/>
        <c:delete val="1"/>
      </c:legendEntry>
      <c:legendEntry>
        <c:idx val="54"/>
        <c:delete val="1"/>
      </c:legendEntry>
      <c:legendEntry>
        <c:idx val="55"/>
        <c:delete val="1"/>
      </c:legendEntry>
      <c:legendEntry>
        <c:idx val="56"/>
        <c:delete val="1"/>
      </c:legendEntry>
      <c:legendEntry>
        <c:idx val="57"/>
        <c:delete val="1"/>
      </c:legendEntry>
      <c:legendEntry>
        <c:idx val="58"/>
        <c:delete val="1"/>
      </c:legendEntry>
      <c:legendEntry>
        <c:idx val="59"/>
        <c:delete val="1"/>
      </c:legendEntry>
      <c:legendEntry>
        <c:idx val="60"/>
        <c:delete val="1"/>
      </c:legendEntry>
      <c:legendEntry>
        <c:idx val="61"/>
        <c:delete val="1"/>
      </c:legendEntry>
      <c:legendEntry>
        <c:idx val="62"/>
        <c:delete val="1"/>
      </c:legendEntry>
      <c:layout>
        <c:manualLayout>
          <c:xMode val="edge"/>
          <c:yMode val="edge"/>
          <c:x val="0.75513076374544086"/>
          <c:y val="7.551559461611218E-2"/>
          <c:w val="9.824468616601599E-2"/>
          <c:h val="0.1759383653770469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it-I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894463</xdr:colOff>
      <xdr:row>34</xdr:row>
      <xdr:rowOff>1</xdr:rowOff>
    </xdr:from>
    <xdr:to>
      <xdr:col>29</xdr:col>
      <xdr:colOff>1000037</xdr:colOff>
      <xdr:row>87</xdr:row>
      <xdr:rowOff>120432</xdr:rowOff>
    </xdr:to>
    <xdr:graphicFrame macro="">
      <xdr:nvGraphicFramePr>
        <xdr:cNvPr id="2" name="Grafico 1">
          <a:extLst>
            <a:ext uri="{FF2B5EF4-FFF2-40B4-BE49-F238E27FC236}">
              <a16:creationId xmlns:a16="http://schemas.microsoft.com/office/drawing/2014/main" id="{51A7DF40-621E-4109-A95B-EFA73A7D890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303786</xdr:colOff>
      <xdr:row>33</xdr:row>
      <xdr:rowOff>162642</xdr:rowOff>
    </xdr:from>
    <xdr:to>
      <xdr:col>21</xdr:col>
      <xdr:colOff>655007</xdr:colOff>
      <xdr:row>80</xdr:row>
      <xdr:rowOff>73358</xdr:rowOff>
    </xdr:to>
    <xdr:grpSp>
      <xdr:nvGrpSpPr>
        <xdr:cNvPr id="4" name="Gruppo 3">
          <a:extLst>
            <a:ext uri="{FF2B5EF4-FFF2-40B4-BE49-F238E27FC236}">
              <a16:creationId xmlns:a16="http://schemas.microsoft.com/office/drawing/2014/main" id="{5BA252DE-E700-4FD7-B103-DB5340A98B20}"/>
            </a:ext>
          </a:extLst>
        </xdr:cNvPr>
        <xdr:cNvGrpSpPr/>
      </xdr:nvGrpSpPr>
      <xdr:grpSpPr>
        <a:xfrm>
          <a:off x="6720077" y="6568466"/>
          <a:ext cx="4872979" cy="8765826"/>
          <a:chOff x="6699470" y="6645603"/>
          <a:chExt cx="4807169" cy="8660085"/>
        </a:xfrm>
      </xdr:grpSpPr>
      <xdr:sp macro="" textlink="">
        <xdr:nvSpPr>
          <xdr:cNvPr id="5" name="Rombo 4">
            <a:extLst>
              <a:ext uri="{FF2B5EF4-FFF2-40B4-BE49-F238E27FC236}">
                <a16:creationId xmlns:a16="http://schemas.microsoft.com/office/drawing/2014/main" id="{BDC7C5F3-7F23-3915-E148-5C118268A02E}"/>
              </a:ext>
            </a:extLst>
          </xdr:cNvPr>
          <xdr:cNvSpPr>
            <a:spLocks noChangeAspect="1"/>
          </xdr:cNvSpPr>
        </xdr:nvSpPr>
        <xdr:spPr bwMode="auto">
          <a:xfrm>
            <a:off x="7904656" y="10992067"/>
            <a:ext cx="2408622" cy="4313621"/>
          </a:xfrm>
          <a:prstGeom prst="diamond">
            <a:avLst/>
          </a:prstGeom>
          <a:solidFill>
            <a:srgbClr val="FFFFCC">
              <a:alpha val="28000"/>
            </a:srgbClr>
          </a:solid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it-IT" kern="1200"/>
          </a:p>
        </xdr:txBody>
      </xdr:sp>
      <xdr:sp macro="" textlink="">
        <xdr:nvSpPr>
          <xdr:cNvPr id="6" name="Rombo 5">
            <a:extLst>
              <a:ext uri="{FF2B5EF4-FFF2-40B4-BE49-F238E27FC236}">
                <a16:creationId xmlns:a16="http://schemas.microsoft.com/office/drawing/2014/main" id="{2579784F-18D7-033A-A44C-8FE98B3EC120}"/>
              </a:ext>
            </a:extLst>
          </xdr:cNvPr>
          <xdr:cNvSpPr>
            <a:spLocks noChangeAspect="1"/>
          </xdr:cNvSpPr>
        </xdr:nvSpPr>
        <xdr:spPr bwMode="auto">
          <a:xfrm>
            <a:off x="6699470" y="8812485"/>
            <a:ext cx="2408622" cy="4313621"/>
          </a:xfrm>
          <a:prstGeom prst="diamond">
            <a:avLst/>
          </a:prstGeom>
          <a:solidFill>
            <a:schemeClr val="accent6">
              <a:lumMod val="20000"/>
              <a:lumOff val="80000"/>
              <a:alpha val="28000"/>
            </a:schemeClr>
          </a:solid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it-IT" kern="1200"/>
          </a:p>
        </xdr:txBody>
      </xdr:sp>
      <xdr:sp macro="" textlink="">
        <xdr:nvSpPr>
          <xdr:cNvPr id="7" name="Rombo 6">
            <a:extLst>
              <a:ext uri="{FF2B5EF4-FFF2-40B4-BE49-F238E27FC236}">
                <a16:creationId xmlns:a16="http://schemas.microsoft.com/office/drawing/2014/main" id="{0BE63865-165F-5447-2C3D-10525CC44B4A}"/>
              </a:ext>
            </a:extLst>
          </xdr:cNvPr>
          <xdr:cNvSpPr>
            <a:spLocks noChangeAspect="1"/>
          </xdr:cNvSpPr>
        </xdr:nvSpPr>
        <xdr:spPr bwMode="auto">
          <a:xfrm>
            <a:off x="9098017" y="8813362"/>
            <a:ext cx="2408622" cy="4313621"/>
          </a:xfrm>
          <a:prstGeom prst="diamond">
            <a:avLst/>
          </a:prstGeom>
          <a:solidFill>
            <a:schemeClr val="accent5">
              <a:lumMod val="20000"/>
              <a:lumOff val="80000"/>
              <a:alpha val="28000"/>
            </a:schemeClr>
          </a:solid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it-IT" kern="1200"/>
          </a:p>
        </xdr:txBody>
      </xdr:sp>
      <xdr:sp macro="" textlink="">
        <xdr:nvSpPr>
          <xdr:cNvPr id="8" name="Rombo 7">
            <a:extLst>
              <a:ext uri="{FF2B5EF4-FFF2-40B4-BE49-F238E27FC236}">
                <a16:creationId xmlns:a16="http://schemas.microsoft.com/office/drawing/2014/main" id="{DF0A21CA-D9F7-D27C-5173-D8D5045A0603}"/>
              </a:ext>
            </a:extLst>
          </xdr:cNvPr>
          <xdr:cNvSpPr>
            <a:spLocks noChangeAspect="1"/>
          </xdr:cNvSpPr>
        </xdr:nvSpPr>
        <xdr:spPr bwMode="auto">
          <a:xfrm>
            <a:off x="7915604" y="6645603"/>
            <a:ext cx="2408622" cy="4313621"/>
          </a:xfrm>
          <a:prstGeom prst="diamond">
            <a:avLst/>
          </a:prstGeom>
          <a:solidFill>
            <a:schemeClr val="accent2">
              <a:lumMod val="40000"/>
              <a:lumOff val="60000"/>
              <a:alpha val="28000"/>
            </a:schemeClr>
          </a:solidFill>
          <a:ln w="9525" cap="flat" cmpd="sng" algn="ctr">
            <a:no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it-IT" kern="1200"/>
          </a:p>
        </xdr:txBody>
      </xdr:sp>
    </xdr:grpSp>
    <xdr:clientData/>
  </xdr:twoCellAnchor>
  <xdr:twoCellAnchor>
    <xdr:from>
      <xdr:col>6</xdr:col>
      <xdr:colOff>309163</xdr:colOff>
      <xdr:row>62</xdr:row>
      <xdr:rowOff>12027</xdr:rowOff>
    </xdr:from>
    <xdr:to>
      <xdr:col>16</xdr:col>
      <xdr:colOff>441419</xdr:colOff>
      <xdr:row>84</xdr:row>
      <xdr:rowOff>187144</xdr:rowOff>
    </xdr:to>
    <xdr:grpSp>
      <xdr:nvGrpSpPr>
        <xdr:cNvPr id="12" name="Gruppo 11">
          <a:extLst>
            <a:ext uri="{FF2B5EF4-FFF2-40B4-BE49-F238E27FC236}">
              <a16:creationId xmlns:a16="http://schemas.microsoft.com/office/drawing/2014/main" id="{6157CE25-490A-4414-894B-89E4BA7787CB}"/>
            </a:ext>
          </a:extLst>
        </xdr:cNvPr>
        <xdr:cNvGrpSpPr/>
      </xdr:nvGrpSpPr>
      <xdr:grpSpPr>
        <a:xfrm>
          <a:off x="3700482" y="11881642"/>
          <a:ext cx="4968025" cy="4320062"/>
          <a:chOff x="3731610" y="11856983"/>
          <a:chExt cx="4894756" cy="4268076"/>
        </a:xfrm>
      </xdr:grpSpPr>
      <xdr:sp macro="" textlink="">
        <xdr:nvSpPr>
          <xdr:cNvPr id="13" name="Triangolo isoscele 12">
            <a:extLst>
              <a:ext uri="{FF2B5EF4-FFF2-40B4-BE49-F238E27FC236}">
                <a16:creationId xmlns:a16="http://schemas.microsoft.com/office/drawing/2014/main" id="{38EC6E8E-2A48-D1E4-2838-0EF329061438}"/>
              </a:ext>
            </a:extLst>
          </xdr:cNvPr>
          <xdr:cNvSpPr/>
        </xdr:nvSpPr>
        <xdr:spPr bwMode="auto">
          <a:xfrm>
            <a:off x="6207672" y="13970000"/>
            <a:ext cx="2418694" cy="2144986"/>
          </a:xfrm>
          <a:prstGeom prst="triangle">
            <a:avLst>
              <a:gd name="adj" fmla="val 49115"/>
            </a:avLst>
          </a:prstGeom>
          <a:solidFill>
            <a:schemeClr val="accent4">
              <a:lumMod val="20000"/>
              <a:lumOff val="80000"/>
              <a:alpha val="2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grpSp>
        <xdr:nvGrpSpPr>
          <xdr:cNvPr id="14" name="Gruppo 13">
            <a:extLst>
              <a:ext uri="{FF2B5EF4-FFF2-40B4-BE49-F238E27FC236}">
                <a16:creationId xmlns:a16="http://schemas.microsoft.com/office/drawing/2014/main" id="{A8DF3E02-F678-89EB-BBCB-FB7BA093D527}"/>
              </a:ext>
            </a:extLst>
          </xdr:cNvPr>
          <xdr:cNvGrpSpPr/>
        </xdr:nvGrpSpPr>
        <xdr:grpSpPr>
          <a:xfrm>
            <a:off x="3731610" y="11856983"/>
            <a:ext cx="3702269" cy="4268076"/>
            <a:chOff x="3731610" y="11856983"/>
            <a:chExt cx="3702269" cy="4268076"/>
          </a:xfrm>
        </xdr:grpSpPr>
        <xdr:sp macro="" textlink="">
          <xdr:nvSpPr>
            <xdr:cNvPr id="15" name="Triangolo isoscele 14">
              <a:extLst>
                <a:ext uri="{FF2B5EF4-FFF2-40B4-BE49-F238E27FC236}">
                  <a16:creationId xmlns:a16="http://schemas.microsoft.com/office/drawing/2014/main" id="{16D24553-0CA6-0135-CC64-47DC397E1DD0}"/>
                </a:ext>
              </a:extLst>
            </xdr:cNvPr>
            <xdr:cNvSpPr/>
          </xdr:nvSpPr>
          <xdr:spPr bwMode="auto">
            <a:xfrm>
              <a:off x="4992413" y="11856983"/>
              <a:ext cx="2441466" cy="2134914"/>
            </a:xfrm>
            <a:prstGeom prst="triangle">
              <a:avLst>
                <a:gd name="adj" fmla="val 49115"/>
              </a:avLst>
            </a:prstGeom>
            <a:solidFill>
              <a:srgbClr val="FF0000">
                <a:alpha val="2500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sp macro="" textlink="">
          <xdr:nvSpPr>
            <xdr:cNvPr id="16" name="Triangolo isoscele 15">
              <a:extLst>
                <a:ext uri="{FF2B5EF4-FFF2-40B4-BE49-F238E27FC236}">
                  <a16:creationId xmlns:a16="http://schemas.microsoft.com/office/drawing/2014/main" id="{14545A44-3756-7A6E-2404-FB2E33133B3E}"/>
                </a:ext>
              </a:extLst>
            </xdr:cNvPr>
            <xdr:cNvSpPr/>
          </xdr:nvSpPr>
          <xdr:spPr bwMode="auto">
            <a:xfrm>
              <a:off x="3731610" y="14044887"/>
              <a:ext cx="2452413" cy="2080172"/>
            </a:xfrm>
            <a:prstGeom prst="triangle">
              <a:avLst>
                <a:gd name="adj" fmla="val 49115"/>
              </a:avLst>
            </a:prstGeom>
            <a:solidFill>
              <a:schemeClr val="accent5">
                <a:lumMod val="20000"/>
                <a:lumOff val="80000"/>
                <a:alpha val="2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grpSp>
    </xdr:grpSp>
    <xdr:clientData/>
  </xdr:twoCellAnchor>
  <xdr:twoCellAnchor>
    <xdr:from>
      <xdr:col>18</xdr:col>
      <xdr:colOff>239258</xdr:colOff>
      <xdr:row>61</xdr:row>
      <xdr:rowOff>186632</xdr:rowOff>
    </xdr:from>
    <xdr:to>
      <xdr:col>27</xdr:col>
      <xdr:colOff>108756</xdr:colOff>
      <xdr:row>84</xdr:row>
      <xdr:rowOff>173932</xdr:rowOff>
    </xdr:to>
    <xdr:grpSp>
      <xdr:nvGrpSpPr>
        <xdr:cNvPr id="17" name="Gruppo 16">
          <a:extLst>
            <a:ext uri="{FF2B5EF4-FFF2-40B4-BE49-F238E27FC236}">
              <a16:creationId xmlns:a16="http://schemas.microsoft.com/office/drawing/2014/main" id="{45972EBA-A51F-4E18-BF6E-D39AAB04D4B0}"/>
            </a:ext>
          </a:extLst>
        </xdr:cNvPr>
        <xdr:cNvGrpSpPr/>
      </xdr:nvGrpSpPr>
      <xdr:grpSpPr>
        <a:xfrm>
          <a:off x="9638654" y="11867841"/>
          <a:ext cx="4966943" cy="4320651"/>
          <a:chOff x="3731610" y="11856983"/>
          <a:chExt cx="4894756" cy="4268076"/>
        </a:xfrm>
      </xdr:grpSpPr>
      <xdr:sp macro="" textlink="">
        <xdr:nvSpPr>
          <xdr:cNvPr id="18" name="Triangolo isoscele 17">
            <a:extLst>
              <a:ext uri="{FF2B5EF4-FFF2-40B4-BE49-F238E27FC236}">
                <a16:creationId xmlns:a16="http://schemas.microsoft.com/office/drawing/2014/main" id="{ABAF58AC-A928-7362-EA3F-EA7982FB4D39}"/>
              </a:ext>
            </a:extLst>
          </xdr:cNvPr>
          <xdr:cNvSpPr/>
        </xdr:nvSpPr>
        <xdr:spPr bwMode="auto">
          <a:xfrm>
            <a:off x="6207672" y="13970000"/>
            <a:ext cx="2418694" cy="2144986"/>
          </a:xfrm>
          <a:prstGeom prst="triangle">
            <a:avLst>
              <a:gd name="adj" fmla="val 49115"/>
            </a:avLst>
          </a:prstGeom>
          <a:solidFill>
            <a:srgbClr val="FFFF00">
              <a:alpha val="1500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grpSp>
        <xdr:nvGrpSpPr>
          <xdr:cNvPr id="19" name="Gruppo 18">
            <a:extLst>
              <a:ext uri="{FF2B5EF4-FFF2-40B4-BE49-F238E27FC236}">
                <a16:creationId xmlns:a16="http://schemas.microsoft.com/office/drawing/2014/main" id="{21E05D74-B8A8-A707-EF8B-9664012F619A}"/>
              </a:ext>
            </a:extLst>
          </xdr:cNvPr>
          <xdr:cNvGrpSpPr/>
        </xdr:nvGrpSpPr>
        <xdr:grpSpPr>
          <a:xfrm>
            <a:off x="3731610" y="11856983"/>
            <a:ext cx="3702269" cy="4268076"/>
            <a:chOff x="3731610" y="11856983"/>
            <a:chExt cx="3702269" cy="4268076"/>
          </a:xfrm>
        </xdr:grpSpPr>
        <xdr:sp macro="" textlink="">
          <xdr:nvSpPr>
            <xdr:cNvPr id="20" name="Triangolo isoscele 19">
              <a:extLst>
                <a:ext uri="{FF2B5EF4-FFF2-40B4-BE49-F238E27FC236}">
                  <a16:creationId xmlns:a16="http://schemas.microsoft.com/office/drawing/2014/main" id="{1D73E56B-57EF-411D-69A1-65857E0EACAF}"/>
                </a:ext>
              </a:extLst>
            </xdr:cNvPr>
            <xdr:cNvSpPr/>
          </xdr:nvSpPr>
          <xdr:spPr bwMode="auto">
            <a:xfrm>
              <a:off x="4992413" y="11856983"/>
              <a:ext cx="2441466" cy="2134914"/>
            </a:xfrm>
            <a:prstGeom prst="triangle">
              <a:avLst>
                <a:gd name="adj" fmla="val 49115"/>
              </a:avLst>
            </a:prstGeom>
            <a:solidFill>
              <a:srgbClr val="00B0F0">
                <a:alpha val="1500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sp macro="" textlink="">
          <xdr:nvSpPr>
            <xdr:cNvPr id="21" name="Triangolo isoscele 20">
              <a:extLst>
                <a:ext uri="{FF2B5EF4-FFF2-40B4-BE49-F238E27FC236}">
                  <a16:creationId xmlns:a16="http://schemas.microsoft.com/office/drawing/2014/main" id="{EFEEE367-DCA0-2305-9574-0377081086D4}"/>
                </a:ext>
              </a:extLst>
            </xdr:cNvPr>
            <xdr:cNvSpPr/>
          </xdr:nvSpPr>
          <xdr:spPr bwMode="auto">
            <a:xfrm>
              <a:off x="3731610" y="14044887"/>
              <a:ext cx="2452413" cy="2080172"/>
            </a:xfrm>
            <a:prstGeom prst="triangle">
              <a:avLst>
                <a:gd name="adj" fmla="val 49115"/>
              </a:avLst>
            </a:prstGeom>
            <a:solidFill>
              <a:srgbClr val="00FF00">
                <a:alpha val="1500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it-IT" sz="1100"/>
            </a:p>
          </xdr:txBody>
        </xdr:sp>
      </xdr:grpSp>
    </xdr:grpSp>
    <xdr:clientData/>
  </xdr:twoCellAnchor>
  <xdr:oneCellAnchor>
    <xdr:from>
      <xdr:col>6</xdr:col>
      <xdr:colOff>109483</xdr:colOff>
      <xdr:row>34</xdr:row>
      <xdr:rowOff>131380</xdr:rowOff>
    </xdr:from>
    <xdr:ext cx="3247200" cy="2903329"/>
    <xdr:pic>
      <xdr:nvPicPr>
        <xdr:cNvPr id="22" name="Immagine 21">
          <a:extLst>
            <a:ext uri="{FF2B5EF4-FFF2-40B4-BE49-F238E27FC236}">
              <a16:creationId xmlns:a16="http://schemas.microsoft.com/office/drawing/2014/main" id="{0B643C13-1A38-4836-B76A-535F7AAFCD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67083" y="5636830"/>
          <a:ext cx="3247200" cy="2903329"/>
        </a:xfrm>
        <a:prstGeom prst="rect">
          <a:avLst/>
        </a:prstGeom>
      </xdr:spPr>
    </xdr:pic>
    <xdr:clientData/>
  </xdr:oneCellAnchor>
  <xdr:twoCellAnchor>
    <xdr:from>
      <xdr:col>24</xdr:col>
      <xdr:colOff>20934</xdr:colOff>
      <xdr:row>9</xdr:row>
      <xdr:rowOff>128413</xdr:rowOff>
    </xdr:from>
    <xdr:to>
      <xdr:col>34</xdr:col>
      <xdr:colOff>565220</xdr:colOff>
      <xdr:row>21</xdr:row>
      <xdr:rowOff>83738</xdr:rowOff>
    </xdr:to>
    <xdr:sp macro="" textlink="">
      <xdr:nvSpPr>
        <xdr:cNvPr id="23" name="CasellaDiTesto 22">
          <a:extLst>
            <a:ext uri="{FF2B5EF4-FFF2-40B4-BE49-F238E27FC236}">
              <a16:creationId xmlns:a16="http://schemas.microsoft.com/office/drawing/2014/main" id="{D6F1D86F-909D-44D4-8E02-7ECB6A9564E8}"/>
            </a:ext>
          </a:extLst>
        </xdr:cNvPr>
        <xdr:cNvSpPr txBox="1"/>
      </xdr:nvSpPr>
      <xdr:spPr>
        <a:xfrm>
          <a:off x="12476703" y="1824072"/>
          <a:ext cx="6520962" cy="2216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0" i="0" u="none" strike="noStrike" baseline="0">
              <a:solidFill>
                <a:schemeClr val="dk1"/>
              </a:solidFill>
              <a:latin typeface="+mn-lt"/>
              <a:ea typeface="+mn-ea"/>
              <a:cs typeface="+mn-cs"/>
            </a:rPr>
            <a:t>Disclaimer </a:t>
          </a:r>
        </a:p>
        <a:p>
          <a:r>
            <a:rPr lang="it-IT" sz="1600" b="0" i="0" u="none" strike="noStrike" baseline="0">
              <a:solidFill>
                <a:schemeClr val="dk1"/>
              </a:solidFill>
              <a:latin typeface="+mn-lt"/>
              <a:ea typeface="+mn-ea"/>
              <a:cs typeface="+mn-cs"/>
            </a:rPr>
            <a:t>Every effort has been made by the author or GeoAlp to ensure the spreadsheet is error free. Despite our best efforts, the possibility exists that there are errors in the spreadsheet. The distribution of the spreadsheet does not constitute any warranty by the author or GeoAlp, and no responsibility is assumed by the author or GeoAlp in connection therewith. </a:t>
          </a:r>
        </a:p>
        <a:p>
          <a:endParaRPr lang="it-IT" sz="1200"/>
        </a:p>
        <a:p>
          <a:r>
            <a:rPr lang="it-IT" sz="1400"/>
            <a:t>Results of the spreadsheet were checked  and validated using USGS GW Chart </a:t>
          </a:r>
        </a:p>
        <a:p>
          <a:r>
            <a:rPr lang="it-IT" sz="1400"/>
            <a:t>(https://water.usgs.gov/water-resources/software/GW-CHART/)</a:t>
          </a:r>
        </a:p>
      </xdr:txBody>
    </xdr:sp>
    <xdr:clientData/>
  </xdr:twoCellAnchor>
  <xdr:twoCellAnchor>
    <xdr:from>
      <xdr:col>32</xdr:col>
      <xdr:colOff>144348</xdr:colOff>
      <xdr:row>32</xdr:row>
      <xdr:rowOff>46516</xdr:rowOff>
    </xdr:from>
    <xdr:to>
      <xdr:col>35</xdr:col>
      <xdr:colOff>68381</xdr:colOff>
      <xdr:row>70</xdr:row>
      <xdr:rowOff>34885</xdr:rowOff>
    </xdr:to>
    <xdr:sp macro="" textlink="">
      <xdr:nvSpPr>
        <xdr:cNvPr id="25" name="CasellaDiTesto 24">
          <a:extLst>
            <a:ext uri="{FF2B5EF4-FFF2-40B4-BE49-F238E27FC236}">
              <a16:creationId xmlns:a16="http://schemas.microsoft.com/office/drawing/2014/main" id="{E2FBAA79-2D99-434A-9E1D-3AFC16BFF413}"/>
            </a:ext>
          </a:extLst>
        </xdr:cNvPr>
        <xdr:cNvSpPr txBox="1"/>
      </xdr:nvSpPr>
      <xdr:spPr>
        <a:xfrm>
          <a:off x="17362617" y="6085994"/>
          <a:ext cx="1808099" cy="7147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2400"/>
            <a:t>NO </a:t>
          </a:r>
        </a:p>
        <a:p>
          <a:pPr algn="ctr"/>
          <a:r>
            <a:rPr lang="it-IT" sz="2400"/>
            <a:t>INPUT</a:t>
          </a:r>
          <a:r>
            <a:rPr lang="it-IT" sz="2400" baseline="0"/>
            <a:t> </a:t>
          </a:r>
        </a:p>
        <a:p>
          <a:pPr algn="ctr"/>
          <a:r>
            <a:rPr lang="it-IT" sz="2400" baseline="0"/>
            <a:t>CELLS</a:t>
          </a:r>
        </a:p>
        <a:p>
          <a:endParaRPr lang="it-IT" sz="2400" baseline="0"/>
        </a:p>
        <a:p>
          <a:endParaRPr lang="it-IT" sz="2400" baseline="0"/>
        </a:p>
        <a:p>
          <a:r>
            <a:rPr lang="it-IT" sz="2400" baseline="0"/>
            <a:t>---------------&gt;</a:t>
          </a:r>
          <a:endParaRPr lang="it-IT" sz="2400"/>
        </a:p>
      </xdr:txBody>
    </xdr:sp>
    <xdr:clientData/>
  </xdr:twoCellAnchor>
  <xdr:twoCellAnchor>
    <xdr:from>
      <xdr:col>0</xdr:col>
      <xdr:colOff>0</xdr:colOff>
      <xdr:row>5</xdr:row>
      <xdr:rowOff>41910</xdr:rowOff>
    </xdr:from>
    <xdr:to>
      <xdr:col>31</xdr:col>
      <xdr:colOff>188407</xdr:colOff>
      <xdr:row>7</xdr:row>
      <xdr:rowOff>94203</xdr:rowOff>
    </xdr:to>
    <xdr:sp macro="" textlink="">
      <xdr:nvSpPr>
        <xdr:cNvPr id="3" name="CasellaDiTesto 2">
          <a:extLst>
            <a:ext uri="{FF2B5EF4-FFF2-40B4-BE49-F238E27FC236}">
              <a16:creationId xmlns:a16="http://schemas.microsoft.com/office/drawing/2014/main" id="{636928FF-0E06-4402-9E88-2DF3E64671D9}"/>
            </a:ext>
          </a:extLst>
        </xdr:cNvPr>
        <xdr:cNvSpPr txBox="1"/>
      </xdr:nvSpPr>
      <xdr:spPr>
        <a:xfrm>
          <a:off x="0" y="983943"/>
          <a:ext cx="17249671" cy="429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2400"/>
            <a:t>NO INPUT</a:t>
          </a:r>
          <a:r>
            <a:rPr lang="it-IT" sz="2400" baseline="0"/>
            <a:t> CELLS</a:t>
          </a:r>
        </a:p>
        <a:p>
          <a:pPr algn="ctr"/>
          <a:endParaRPr lang="it-IT" sz="2400" baseline="0"/>
        </a:p>
      </xdr:txBody>
    </xdr:sp>
    <xdr:clientData/>
  </xdr:twoCellAnchor>
  <xdr:twoCellAnchor>
    <xdr:from>
      <xdr:col>1</xdr:col>
      <xdr:colOff>219810</xdr:colOff>
      <xdr:row>18</xdr:row>
      <xdr:rowOff>10466</xdr:rowOff>
    </xdr:from>
    <xdr:to>
      <xdr:col>5</xdr:col>
      <xdr:colOff>188408</xdr:colOff>
      <xdr:row>20</xdr:row>
      <xdr:rowOff>41866</xdr:rowOff>
    </xdr:to>
    <xdr:sp macro="" textlink="">
      <xdr:nvSpPr>
        <xdr:cNvPr id="9" name="CasellaDiTesto 8">
          <a:extLst>
            <a:ext uri="{FF2B5EF4-FFF2-40B4-BE49-F238E27FC236}">
              <a16:creationId xmlns:a16="http://schemas.microsoft.com/office/drawing/2014/main" id="{1931C201-8958-455D-B645-8325C4E7CC92}"/>
            </a:ext>
          </a:extLst>
        </xdr:cNvPr>
        <xdr:cNvSpPr txBox="1"/>
      </xdr:nvSpPr>
      <xdr:spPr>
        <a:xfrm>
          <a:off x="826898" y="3579724"/>
          <a:ext cx="2198076" cy="4082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2400"/>
            <a:t>INPUT</a:t>
          </a:r>
          <a:r>
            <a:rPr lang="it-IT" sz="2400" baseline="0"/>
            <a:t> CELLS</a:t>
          </a:r>
        </a:p>
        <a:p>
          <a:pPr algn="ctr"/>
          <a:endParaRPr lang="it-IT" sz="2400" baseline="0"/>
        </a:p>
      </xdr:txBody>
    </xdr:sp>
    <xdr:clientData/>
  </xdr:twoCellAnchor>
</xdr:wsDr>
</file>

<file path=xl/drawings/drawing2.xml><?xml version="1.0" encoding="utf-8"?>
<c:userShapes xmlns:c="http://schemas.openxmlformats.org/drawingml/2006/chart">
  <cdr:relSizeAnchor xmlns:cdr="http://schemas.openxmlformats.org/drawingml/2006/chartDrawing">
    <cdr:from>
      <cdr:x>0.15059</cdr:x>
      <cdr:y>0.69627</cdr:y>
    </cdr:from>
    <cdr:to>
      <cdr:x>0.18019</cdr:x>
      <cdr:y>0.72982</cdr:y>
    </cdr:to>
    <cdr:sp macro="" textlink="">
      <cdr:nvSpPr>
        <cdr:cNvPr id="3" name="CasellaDiTesto 2">
          <a:extLst xmlns:a="http://schemas.openxmlformats.org/drawingml/2006/main">
            <a:ext uri="{FF2B5EF4-FFF2-40B4-BE49-F238E27FC236}">
              <a16:creationId xmlns:a16="http://schemas.microsoft.com/office/drawing/2014/main" id="{0CE94FEE-F729-A19D-6D9E-D05A1627C0CB}"/>
            </a:ext>
          </a:extLst>
        </cdr:cNvPr>
        <cdr:cNvSpPr txBox="1"/>
      </cdr:nvSpPr>
      <cdr:spPr>
        <a:xfrm xmlns:a="http://schemas.openxmlformats.org/drawingml/2006/main">
          <a:off x="2116313" y="6952154"/>
          <a:ext cx="416033" cy="3349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Mg</a:t>
          </a:r>
        </a:p>
      </cdr:txBody>
    </cdr:sp>
  </cdr:relSizeAnchor>
  <cdr:relSizeAnchor xmlns:cdr="http://schemas.openxmlformats.org/drawingml/2006/chartDrawing">
    <cdr:from>
      <cdr:x>0.17863</cdr:x>
      <cdr:y>0.64803</cdr:y>
    </cdr:from>
    <cdr:to>
      <cdr:x>0.19479</cdr:x>
      <cdr:y>0.6917</cdr:y>
    </cdr:to>
    <cdr:cxnSp macro="">
      <cdr:nvCxnSpPr>
        <cdr:cNvPr id="5" name="Connettore 2 4">
          <a:extLst xmlns:a="http://schemas.openxmlformats.org/drawingml/2006/main">
            <a:ext uri="{FF2B5EF4-FFF2-40B4-BE49-F238E27FC236}">
              <a16:creationId xmlns:a16="http://schemas.microsoft.com/office/drawing/2014/main" id="{3F5C2B64-5F75-7D5E-FF29-1AE4AE1F249A}"/>
            </a:ext>
          </a:extLst>
        </cdr:cNvPr>
        <cdr:cNvCxnSpPr/>
      </cdr:nvCxnSpPr>
      <cdr:spPr>
        <a:xfrm xmlns:a="http://schemas.openxmlformats.org/drawingml/2006/main" flipV="1">
          <a:off x="2510408" y="6470430"/>
          <a:ext cx="227054" cy="43607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0.27523</cdr:x>
      <cdr:y>0.96382</cdr:y>
    </cdr:from>
    <cdr:to>
      <cdr:x>0.31185</cdr:x>
      <cdr:y>0.99452</cdr:y>
    </cdr:to>
    <cdr:sp macro="" textlink="">
      <cdr:nvSpPr>
        <cdr:cNvPr id="11" name="CasellaDiTesto 10">
          <a:extLst xmlns:a="http://schemas.openxmlformats.org/drawingml/2006/main">
            <a:ext uri="{FF2B5EF4-FFF2-40B4-BE49-F238E27FC236}">
              <a16:creationId xmlns:a16="http://schemas.microsoft.com/office/drawing/2014/main" id="{D15EC108-2514-292E-8BBA-59FCA6766E8E}"/>
            </a:ext>
          </a:extLst>
        </cdr:cNvPr>
        <cdr:cNvSpPr txBox="1"/>
      </cdr:nvSpPr>
      <cdr:spPr>
        <a:xfrm xmlns:a="http://schemas.openxmlformats.org/drawingml/2006/main">
          <a:off x="3868036" y="9623534"/>
          <a:ext cx="514569" cy="3065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Ca</a:t>
          </a:r>
          <a:endParaRPr lang="it-IT" sz="1100" kern="1200"/>
        </a:p>
      </cdr:txBody>
    </cdr:sp>
  </cdr:relSizeAnchor>
  <cdr:relSizeAnchor xmlns:cdr="http://schemas.openxmlformats.org/drawingml/2006/chartDrawing">
    <cdr:from>
      <cdr:x>0.36794</cdr:x>
      <cdr:y>0.70516</cdr:y>
    </cdr:from>
    <cdr:to>
      <cdr:x>0.3991</cdr:x>
      <cdr:y>0.78587</cdr:y>
    </cdr:to>
    <cdr:sp macro="" textlink="">
      <cdr:nvSpPr>
        <cdr:cNvPr id="12" name="CasellaDiTesto 11">
          <a:extLst xmlns:a="http://schemas.openxmlformats.org/drawingml/2006/main">
            <a:ext uri="{FF2B5EF4-FFF2-40B4-BE49-F238E27FC236}">
              <a16:creationId xmlns:a16="http://schemas.microsoft.com/office/drawing/2014/main" id="{7B45EC13-0436-0528-62BA-77CF37F84F37}"/>
            </a:ext>
          </a:extLst>
        </cdr:cNvPr>
        <cdr:cNvSpPr txBox="1"/>
      </cdr:nvSpPr>
      <cdr:spPr>
        <a:xfrm xmlns:a="http://schemas.openxmlformats.org/drawingml/2006/main" rot="3615305">
          <a:off x="4995709" y="7061637"/>
          <a:ext cx="788276" cy="4379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Na+K</a:t>
          </a:r>
        </a:p>
      </cdr:txBody>
    </cdr:sp>
  </cdr:relSizeAnchor>
  <cdr:relSizeAnchor xmlns:cdr="http://schemas.openxmlformats.org/drawingml/2006/chartDrawing">
    <cdr:from>
      <cdr:x>0.79466</cdr:x>
      <cdr:y>0.71746</cdr:y>
    </cdr:from>
    <cdr:to>
      <cdr:x>0.81816</cdr:x>
      <cdr:y>0.78024</cdr:y>
    </cdr:to>
    <cdr:sp macro="" textlink="">
      <cdr:nvSpPr>
        <cdr:cNvPr id="13" name="CasellaDiTesto 12">
          <a:extLst xmlns:a="http://schemas.openxmlformats.org/drawingml/2006/main">
            <a:ext uri="{FF2B5EF4-FFF2-40B4-BE49-F238E27FC236}">
              <a16:creationId xmlns:a16="http://schemas.microsoft.com/office/drawing/2014/main" id="{6592B5A8-3F1D-D0FE-88A4-7DF43A6DC44D}"/>
            </a:ext>
          </a:extLst>
        </cdr:cNvPr>
        <cdr:cNvSpPr txBox="1"/>
      </cdr:nvSpPr>
      <cdr:spPr>
        <a:xfrm xmlns:a="http://schemas.openxmlformats.org/drawingml/2006/main" rot="3802526">
          <a:off x="11019583" y="7311966"/>
          <a:ext cx="626851" cy="3303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SO</a:t>
          </a:r>
          <a:r>
            <a:rPr lang="it-IT" sz="1200" kern="1200"/>
            <a:t>4</a:t>
          </a:r>
          <a:endParaRPr lang="it-IT" sz="1600" kern="1200"/>
        </a:p>
      </cdr:txBody>
    </cdr:sp>
  </cdr:relSizeAnchor>
  <cdr:relSizeAnchor xmlns:cdr="http://schemas.openxmlformats.org/drawingml/2006/chartDrawing">
    <cdr:from>
      <cdr:x>0.77771</cdr:x>
      <cdr:y>0.68244</cdr:y>
    </cdr:from>
    <cdr:to>
      <cdr:x>0.79017</cdr:x>
      <cdr:y>0.71719</cdr:y>
    </cdr:to>
    <cdr:cxnSp macro="">
      <cdr:nvCxnSpPr>
        <cdr:cNvPr id="15" name="Connettore 2 14">
          <a:extLst xmlns:a="http://schemas.openxmlformats.org/drawingml/2006/main">
            <a:ext uri="{FF2B5EF4-FFF2-40B4-BE49-F238E27FC236}">
              <a16:creationId xmlns:a16="http://schemas.microsoft.com/office/drawing/2014/main" id="{4268FCBC-9EAC-64FE-4A2F-55E47D4EC55F}"/>
            </a:ext>
          </a:extLst>
        </cdr:cNvPr>
        <cdr:cNvCxnSpPr/>
      </cdr:nvCxnSpPr>
      <cdr:spPr>
        <a:xfrm xmlns:a="http://schemas.openxmlformats.org/drawingml/2006/main" flipH="1" flipV="1">
          <a:off x="10929674" y="6814049"/>
          <a:ext cx="175172" cy="34700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0.57438</cdr:x>
      <cdr:y>0.6648</cdr:y>
    </cdr:from>
    <cdr:to>
      <cdr:x>0.59853</cdr:x>
      <cdr:y>0.76682</cdr:y>
    </cdr:to>
    <cdr:sp macro="" textlink="">
      <cdr:nvSpPr>
        <cdr:cNvPr id="16" name="CasellaDiTesto 15">
          <a:extLst xmlns:a="http://schemas.openxmlformats.org/drawingml/2006/main">
            <a:ext uri="{FF2B5EF4-FFF2-40B4-BE49-F238E27FC236}">
              <a16:creationId xmlns:a16="http://schemas.microsoft.com/office/drawing/2014/main" id="{CA776CA2-B10A-3C89-2952-B6AEDF0FBE19}"/>
            </a:ext>
          </a:extLst>
        </cdr:cNvPr>
        <cdr:cNvSpPr txBox="1"/>
      </cdr:nvSpPr>
      <cdr:spPr>
        <a:xfrm xmlns:a="http://schemas.openxmlformats.org/drawingml/2006/main" rot="17825498">
          <a:off x="7743724" y="6820777"/>
          <a:ext cx="996293" cy="3393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HCO</a:t>
          </a:r>
          <a:r>
            <a:rPr lang="it-IT" sz="1200" kern="1200"/>
            <a:t>3</a:t>
          </a:r>
          <a:r>
            <a:rPr lang="it-IT" sz="1600" kern="1200"/>
            <a:t>+CO</a:t>
          </a:r>
          <a:r>
            <a:rPr lang="it-IT" sz="1200" kern="1200"/>
            <a:t>3</a:t>
          </a:r>
          <a:endParaRPr lang="it-IT" sz="1100" kern="1200"/>
        </a:p>
      </cdr:txBody>
    </cdr:sp>
  </cdr:relSizeAnchor>
  <cdr:relSizeAnchor xmlns:cdr="http://schemas.openxmlformats.org/drawingml/2006/chartDrawing">
    <cdr:from>
      <cdr:x>0.54867</cdr:x>
      <cdr:y>0.76619</cdr:y>
    </cdr:from>
    <cdr:to>
      <cdr:x>0.56581</cdr:x>
      <cdr:y>0.81215</cdr:y>
    </cdr:to>
    <cdr:cxnSp macro="">
      <cdr:nvCxnSpPr>
        <cdr:cNvPr id="18" name="Connettore 2 17">
          <a:extLst xmlns:a="http://schemas.openxmlformats.org/drawingml/2006/main">
            <a:ext uri="{FF2B5EF4-FFF2-40B4-BE49-F238E27FC236}">
              <a16:creationId xmlns:a16="http://schemas.microsoft.com/office/drawing/2014/main" id="{F749827A-5C7D-B765-EE35-E879138428E9}"/>
            </a:ext>
          </a:extLst>
        </cdr:cNvPr>
        <cdr:cNvCxnSpPr/>
      </cdr:nvCxnSpPr>
      <cdr:spPr>
        <a:xfrm xmlns:a="http://schemas.openxmlformats.org/drawingml/2006/main" flipH="1">
          <a:off x="7710889" y="7650278"/>
          <a:ext cx="240880" cy="45890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0.66085</cdr:x>
      <cdr:y>0.96601</cdr:y>
    </cdr:from>
    <cdr:to>
      <cdr:x>0.68968</cdr:x>
      <cdr:y>0.99561</cdr:y>
    </cdr:to>
    <cdr:sp macro="" textlink="">
      <cdr:nvSpPr>
        <cdr:cNvPr id="19" name="CasellaDiTesto 18">
          <a:extLst xmlns:a="http://schemas.openxmlformats.org/drawingml/2006/main">
            <a:ext uri="{FF2B5EF4-FFF2-40B4-BE49-F238E27FC236}">
              <a16:creationId xmlns:a16="http://schemas.microsoft.com/office/drawing/2014/main" id="{6A8B3C1F-E962-19C7-EE6E-A77AF5DED7C4}"/>
            </a:ext>
          </a:extLst>
        </cdr:cNvPr>
        <cdr:cNvSpPr txBox="1"/>
      </cdr:nvSpPr>
      <cdr:spPr>
        <a:xfrm xmlns:a="http://schemas.openxmlformats.org/drawingml/2006/main">
          <a:off x="9287433" y="9645430"/>
          <a:ext cx="405087" cy="2956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Cl</a:t>
          </a:r>
          <a:endParaRPr lang="it-IT" sz="1100" kern="1200"/>
        </a:p>
      </cdr:txBody>
    </cdr:sp>
  </cdr:relSizeAnchor>
  <cdr:relSizeAnchor xmlns:cdr="http://schemas.openxmlformats.org/drawingml/2006/chartDrawing">
    <cdr:from>
      <cdr:x>0.34652</cdr:x>
      <cdr:y>0.20496</cdr:y>
    </cdr:from>
    <cdr:to>
      <cdr:x>0.36896</cdr:x>
      <cdr:y>0.29859</cdr:y>
    </cdr:to>
    <cdr:sp macro="" textlink="">
      <cdr:nvSpPr>
        <cdr:cNvPr id="22" name="CasellaDiTesto 21">
          <a:extLst xmlns:a="http://schemas.openxmlformats.org/drawingml/2006/main">
            <a:ext uri="{FF2B5EF4-FFF2-40B4-BE49-F238E27FC236}">
              <a16:creationId xmlns:a16="http://schemas.microsoft.com/office/drawing/2014/main" id="{001AF856-746D-14C3-6E77-464CC87C6A96}"/>
            </a:ext>
          </a:extLst>
        </cdr:cNvPr>
        <cdr:cNvSpPr txBox="1"/>
      </cdr:nvSpPr>
      <cdr:spPr>
        <a:xfrm xmlns:a="http://schemas.openxmlformats.org/drawingml/2006/main" rot="18035384">
          <a:off x="4560177" y="2356284"/>
          <a:ext cx="934879" cy="315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SO</a:t>
          </a:r>
          <a:r>
            <a:rPr lang="it-IT" sz="1200" kern="1200"/>
            <a:t>4</a:t>
          </a:r>
          <a:r>
            <a:rPr lang="it-IT" sz="1600" kern="1200" baseline="0"/>
            <a:t>  + Cl</a:t>
          </a:r>
          <a:endParaRPr lang="it-IT" sz="1100" kern="1200"/>
        </a:p>
      </cdr:txBody>
    </cdr:sp>
  </cdr:relSizeAnchor>
  <cdr:relSizeAnchor xmlns:cdr="http://schemas.openxmlformats.org/drawingml/2006/chartDrawing">
    <cdr:from>
      <cdr:x>0.37183</cdr:x>
      <cdr:y>0.1886</cdr:y>
    </cdr:from>
    <cdr:to>
      <cdr:x>0.38586</cdr:x>
      <cdr:y>0.22374</cdr:y>
    </cdr:to>
    <cdr:cxnSp macro="">
      <cdr:nvCxnSpPr>
        <cdr:cNvPr id="24" name="Connettore 2 23">
          <a:extLst xmlns:a="http://schemas.openxmlformats.org/drawingml/2006/main">
            <a:ext uri="{FF2B5EF4-FFF2-40B4-BE49-F238E27FC236}">
              <a16:creationId xmlns:a16="http://schemas.microsoft.com/office/drawing/2014/main" id="{9E316C6A-936F-1EFD-21EB-20C61B8FF0FE}"/>
            </a:ext>
          </a:extLst>
        </cdr:cNvPr>
        <cdr:cNvCxnSpPr/>
      </cdr:nvCxnSpPr>
      <cdr:spPr>
        <a:xfrm xmlns:a="http://schemas.openxmlformats.org/drawingml/2006/main" flipV="1">
          <a:off x="5225556" y="1883103"/>
          <a:ext cx="197136" cy="35094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0.59487</cdr:x>
      <cdr:y>0.21162</cdr:y>
    </cdr:from>
    <cdr:to>
      <cdr:x>0.62705</cdr:x>
      <cdr:y>0.30525</cdr:y>
    </cdr:to>
    <cdr:sp macro="" textlink="">
      <cdr:nvSpPr>
        <cdr:cNvPr id="25" name="CasellaDiTesto 24">
          <a:extLst xmlns:a="http://schemas.openxmlformats.org/drawingml/2006/main">
            <a:ext uri="{FF2B5EF4-FFF2-40B4-BE49-F238E27FC236}">
              <a16:creationId xmlns:a16="http://schemas.microsoft.com/office/drawing/2014/main" id="{CA806437-C2F8-3127-82D6-00ADDFAAB38E}"/>
            </a:ext>
          </a:extLst>
        </cdr:cNvPr>
        <cdr:cNvSpPr txBox="1"/>
      </cdr:nvSpPr>
      <cdr:spPr>
        <a:xfrm xmlns:a="http://schemas.openxmlformats.org/drawingml/2006/main" rot="3623745">
          <a:off x="8118782" y="2354282"/>
          <a:ext cx="934880" cy="452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Ca +  Mg</a:t>
          </a:r>
          <a:endParaRPr lang="it-IT" sz="1050" kern="1200"/>
        </a:p>
      </cdr:txBody>
    </cdr:sp>
  </cdr:relSizeAnchor>
  <cdr:relSizeAnchor xmlns:cdr="http://schemas.openxmlformats.org/drawingml/2006/chartDrawing">
    <cdr:from>
      <cdr:x>0.58008</cdr:x>
      <cdr:y>0.1875</cdr:y>
    </cdr:from>
    <cdr:to>
      <cdr:x>0.59308</cdr:x>
      <cdr:y>0.21923</cdr:y>
    </cdr:to>
    <cdr:cxnSp macro="">
      <cdr:nvCxnSpPr>
        <cdr:cNvPr id="27" name="Connettore 2 26">
          <a:extLst xmlns:a="http://schemas.openxmlformats.org/drawingml/2006/main">
            <a:ext uri="{FF2B5EF4-FFF2-40B4-BE49-F238E27FC236}">
              <a16:creationId xmlns:a16="http://schemas.microsoft.com/office/drawing/2014/main" id="{0DAABDC6-1BB3-3FA4-D7F8-AAC15597F2C2}"/>
            </a:ext>
          </a:extLst>
        </cdr:cNvPr>
        <cdr:cNvCxnSpPr/>
      </cdr:nvCxnSpPr>
      <cdr:spPr>
        <a:xfrm xmlns:a="http://schemas.openxmlformats.org/drawingml/2006/main" flipH="1" flipV="1">
          <a:off x="8152221" y="1872154"/>
          <a:ext cx="182734" cy="31682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0.39177</cdr:x>
      <cdr:y>0.76477</cdr:y>
    </cdr:from>
    <cdr:to>
      <cdr:x>0.40546</cdr:x>
      <cdr:y>0.79386</cdr:y>
    </cdr:to>
    <cdr:cxnSp macro="">
      <cdr:nvCxnSpPr>
        <cdr:cNvPr id="2" name="Connettore 2 1">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a:off x="5535886" y="7636062"/>
          <a:ext cx="193358" cy="29048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0.25592</cdr:x>
      <cdr:y>0.98297</cdr:y>
    </cdr:from>
    <cdr:to>
      <cdr:x>0.27788</cdr:x>
      <cdr:y>0.98355</cdr:y>
    </cdr:to>
    <cdr:cxnSp macro="">
      <cdr:nvCxnSpPr>
        <cdr:cNvPr id="7" name="Connettore 2 6">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flipH="1">
          <a:off x="3616226" y="9814769"/>
          <a:ext cx="310263" cy="583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0.68388</cdr:x>
      <cdr:y>0.98735</cdr:y>
    </cdr:from>
    <cdr:to>
      <cdr:x>0.70763</cdr:x>
      <cdr:y>0.98794</cdr:y>
    </cdr:to>
    <cdr:cxnSp macro="">
      <cdr:nvCxnSpPr>
        <cdr:cNvPr id="9" name="Connettore 2 8">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a:off x="9663387" y="9858563"/>
          <a:ext cx="335685" cy="58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23</xdr:col>
      <xdr:colOff>50302</xdr:colOff>
      <xdr:row>53</xdr:row>
      <xdr:rowOff>44902</xdr:rowOff>
    </xdr:to>
    <xdr:graphicFrame macro="">
      <xdr:nvGraphicFramePr>
        <xdr:cNvPr id="2" name="Grafico 1">
          <a:extLst>
            <a:ext uri="{FF2B5EF4-FFF2-40B4-BE49-F238E27FC236}">
              <a16:creationId xmlns:a16="http://schemas.microsoft.com/office/drawing/2014/main" id="{75F7D855-8D07-4B4A-9720-FEC02C4EBB4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0.15059</cdr:x>
      <cdr:y>0.69627</cdr:y>
    </cdr:from>
    <cdr:to>
      <cdr:x>0.18019</cdr:x>
      <cdr:y>0.72982</cdr:y>
    </cdr:to>
    <cdr:sp macro="" textlink="">
      <cdr:nvSpPr>
        <cdr:cNvPr id="3" name="CasellaDiTesto 2">
          <a:extLst xmlns:a="http://schemas.openxmlformats.org/drawingml/2006/main">
            <a:ext uri="{FF2B5EF4-FFF2-40B4-BE49-F238E27FC236}">
              <a16:creationId xmlns:a16="http://schemas.microsoft.com/office/drawing/2014/main" id="{0CE94FEE-F729-A19D-6D9E-D05A1627C0CB}"/>
            </a:ext>
          </a:extLst>
        </cdr:cNvPr>
        <cdr:cNvSpPr txBox="1"/>
      </cdr:nvSpPr>
      <cdr:spPr>
        <a:xfrm xmlns:a="http://schemas.openxmlformats.org/drawingml/2006/main">
          <a:off x="2116313" y="6952154"/>
          <a:ext cx="416033" cy="3349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Mg</a:t>
          </a:r>
        </a:p>
      </cdr:txBody>
    </cdr:sp>
  </cdr:relSizeAnchor>
  <cdr:relSizeAnchor xmlns:cdr="http://schemas.openxmlformats.org/drawingml/2006/chartDrawing">
    <cdr:from>
      <cdr:x>0.17863</cdr:x>
      <cdr:y>0.64803</cdr:y>
    </cdr:from>
    <cdr:to>
      <cdr:x>0.19479</cdr:x>
      <cdr:y>0.6917</cdr:y>
    </cdr:to>
    <cdr:cxnSp macro="">
      <cdr:nvCxnSpPr>
        <cdr:cNvPr id="5" name="Connettore 2 4">
          <a:extLst xmlns:a="http://schemas.openxmlformats.org/drawingml/2006/main">
            <a:ext uri="{FF2B5EF4-FFF2-40B4-BE49-F238E27FC236}">
              <a16:creationId xmlns:a16="http://schemas.microsoft.com/office/drawing/2014/main" id="{3F5C2B64-5F75-7D5E-FF29-1AE4AE1F249A}"/>
            </a:ext>
          </a:extLst>
        </cdr:cNvPr>
        <cdr:cNvCxnSpPr/>
      </cdr:nvCxnSpPr>
      <cdr:spPr>
        <a:xfrm xmlns:a="http://schemas.openxmlformats.org/drawingml/2006/main" flipV="1">
          <a:off x="2510408" y="6470430"/>
          <a:ext cx="227054" cy="43607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0.27523</cdr:x>
      <cdr:y>0.96382</cdr:y>
    </cdr:from>
    <cdr:to>
      <cdr:x>0.31185</cdr:x>
      <cdr:y>0.99452</cdr:y>
    </cdr:to>
    <cdr:sp macro="" textlink="">
      <cdr:nvSpPr>
        <cdr:cNvPr id="11" name="CasellaDiTesto 10">
          <a:extLst xmlns:a="http://schemas.openxmlformats.org/drawingml/2006/main">
            <a:ext uri="{FF2B5EF4-FFF2-40B4-BE49-F238E27FC236}">
              <a16:creationId xmlns:a16="http://schemas.microsoft.com/office/drawing/2014/main" id="{D15EC108-2514-292E-8BBA-59FCA6766E8E}"/>
            </a:ext>
          </a:extLst>
        </cdr:cNvPr>
        <cdr:cNvSpPr txBox="1"/>
      </cdr:nvSpPr>
      <cdr:spPr>
        <a:xfrm xmlns:a="http://schemas.openxmlformats.org/drawingml/2006/main">
          <a:off x="3868036" y="9623534"/>
          <a:ext cx="514569" cy="3065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Ca</a:t>
          </a:r>
          <a:endParaRPr lang="it-IT" sz="1100" kern="1200"/>
        </a:p>
      </cdr:txBody>
    </cdr:sp>
  </cdr:relSizeAnchor>
  <cdr:relSizeAnchor xmlns:cdr="http://schemas.openxmlformats.org/drawingml/2006/chartDrawing">
    <cdr:from>
      <cdr:x>0.36794</cdr:x>
      <cdr:y>0.70516</cdr:y>
    </cdr:from>
    <cdr:to>
      <cdr:x>0.3991</cdr:x>
      <cdr:y>0.78587</cdr:y>
    </cdr:to>
    <cdr:sp macro="" textlink="">
      <cdr:nvSpPr>
        <cdr:cNvPr id="12" name="CasellaDiTesto 11">
          <a:extLst xmlns:a="http://schemas.openxmlformats.org/drawingml/2006/main">
            <a:ext uri="{FF2B5EF4-FFF2-40B4-BE49-F238E27FC236}">
              <a16:creationId xmlns:a16="http://schemas.microsoft.com/office/drawing/2014/main" id="{7B45EC13-0436-0528-62BA-77CF37F84F37}"/>
            </a:ext>
          </a:extLst>
        </cdr:cNvPr>
        <cdr:cNvSpPr txBox="1"/>
      </cdr:nvSpPr>
      <cdr:spPr>
        <a:xfrm xmlns:a="http://schemas.openxmlformats.org/drawingml/2006/main" rot="3615305">
          <a:off x="4995709" y="7061637"/>
          <a:ext cx="788276" cy="4379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Na+K</a:t>
          </a:r>
        </a:p>
      </cdr:txBody>
    </cdr:sp>
  </cdr:relSizeAnchor>
  <cdr:relSizeAnchor xmlns:cdr="http://schemas.openxmlformats.org/drawingml/2006/chartDrawing">
    <cdr:from>
      <cdr:x>0.79466</cdr:x>
      <cdr:y>0.71746</cdr:y>
    </cdr:from>
    <cdr:to>
      <cdr:x>0.81816</cdr:x>
      <cdr:y>0.78024</cdr:y>
    </cdr:to>
    <cdr:sp macro="" textlink="">
      <cdr:nvSpPr>
        <cdr:cNvPr id="13" name="CasellaDiTesto 12">
          <a:extLst xmlns:a="http://schemas.openxmlformats.org/drawingml/2006/main">
            <a:ext uri="{FF2B5EF4-FFF2-40B4-BE49-F238E27FC236}">
              <a16:creationId xmlns:a16="http://schemas.microsoft.com/office/drawing/2014/main" id="{6592B5A8-3F1D-D0FE-88A4-7DF43A6DC44D}"/>
            </a:ext>
          </a:extLst>
        </cdr:cNvPr>
        <cdr:cNvSpPr txBox="1"/>
      </cdr:nvSpPr>
      <cdr:spPr>
        <a:xfrm xmlns:a="http://schemas.openxmlformats.org/drawingml/2006/main" rot="3802526">
          <a:off x="11019583" y="7311966"/>
          <a:ext cx="626851" cy="3303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SO</a:t>
          </a:r>
          <a:r>
            <a:rPr lang="it-IT" sz="1200" kern="1200"/>
            <a:t>4</a:t>
          </a:r>
          <a:endParaRPr lang="it-IT" sz="1600" kern="1200"/>
        </a:p>
      </cdr:txBody>
    </cdr:sp>
  </cdr:relSizeAnchor>
  <cdr:relSizeAnchor xmlns:cdr="http://schemas.openxmlformats.org/drawingml/2006/chartDrawing">
    <cdr:from>
      <cdr:x>0.77771</cdr:x>
      <cdr:y>0.68244</cdr:y>
    </cdr:from>
    <cdr:to>
      <cdr:x>0.79017</cdr:x>
      <cdr:y>0.71719</cdr:y>
    </cdr:to>
    <cdr:cxnSp macro="">
      <cdr:nvCxnSpPr>
        <cdr:cNvPr id="15" name="Connettore 2 14">
          <a:extLst xmlns:a="http://schemas.openxmlformats.org/drawingml/2006/main">
            <a:ext uri="{FF2B5EF4-FFF2-40B4-BE49-F238E27FC236}">
              <a16:creationId xmlns:a16="http://schemas.microsoft.com/office/drawing/2014/main" id="{4268FCBC-9EAC-64FE-4A2F-55E47D4EC55F}"/>
            </a:ext>
          </a:extLst>
        </cdr:cNvPr>
        <cdr:cNvCxnSpPr/>
      </cdr:nvCxnSpPr>
      <cdr:spPr>
        <a:xfrm xmlns:a="http://schemas.openxmlformats.org/drawingml/2006/main" flipH="1" flipV="1">
          <a:off x="10929674" y="6814049"/>
          <a:ext cx="175172" cy="34700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0.57438</cdr:x>
      <cdr:y>0.6648</cdr:y>
    </cdr:from>
    <cdr:to>
      <cdr:x>0.59853</cdr:x>
      <cdr:y>0.76682</cdr:y>
    </cdr:to>
    <cdr:sp macro="" textlink="">
      <cdr:nvSpPr>
        <cdr:cNvPr id="16" name="CasellaDiTesto 15">
          <a:extLst xmlns:a="http://schemas.openxmlformats.org/drawingml/2006/main">
            <a:ext uri="{FF2B5EF4-FFF2-40B4-BE49-F238E27FC236}">
              <a16:creationId xmlns:a16="http://schemas.microsoft.com/office/drawing/2014/main" id="{CA776CA2-B10A-3C89-2952-B6AEDF0FBE19}"/>
            </a:ext>
          </a:extLst>
        </cdr:cNvPr>
        <cdr:cNvSpPr txBox="1"/>
      </cdr:nvSpPr>
      <cdr:spPr>
        <a:xfrm xmlns:a="http://schemas.openxmlformats.org/drawingml/2006/main" rot="17825498">
          <a:off x="7743724" y="6820777"/>
          <a:ext cx="996293" cy="3393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HCO</a:t>
          </a:r>
          <a:r>
            <a:rPr lang="it-IT" sz="1200" kern="1200"/>
            <a:t>3</a:t>
          </a:r>
          <a:r>
            <a:rPr lang="it-IT" sz="1600" kern="1200"/>
            <a:t>+CO</a:t>
          </a:r>
          <a:r>
            <a:rPr lang="it-IT" sz="1200" kern="1200"/>
            <a:t>3</a:t>
          </a:r>
          <a:endParaRPr lang="it-IT" sz="1100" kern="1200"/>
        </a:p>
      </cdr:txBody>
    </cdr:sp>
  </cdr:relSizeAnchor>
  <cdr:relSizeAnchor xmlns:cdr="http://schemas.openxmlformats.org/drawingml/2006/chartDrawing">
    <cdr:from>
      <cdr:x>0.54867</cdr:x>
      <cdr:y>0.76619</cdr:y>
    </cdr:from>
    <cdr:to>
      <cdr:x>0.56581</cdr:x>
      <cdr:y>0.81215</cdr:y>
    </cdr:to>
    <cdr:cxnSp macro="">
      <cdr:nvCxnSpPr>
        <cdr:cNvPr id="18" name="Connettore 2 17">
          <a:extLst xmlns:a="http://schemas.openxmlformats.org/drawingml/2006/main">
            <a:ext uri="{FF2B5EF4-FFF2-40B4-BE49-F238E27FC236}">
              <a16:creationId xmlns:a16="http://schemas.microsoft.com/office/drawing/2014/main" id="{F749827A-5C7D-B765-EE35-E879138428E9}"/>
            </a:ext>
          </a:extLst>
        </cdr:cNvPr>
        <cdr:cNvCxnSpPr/>
      </cdr:nvCxnSpPr>
      <cdr:spPr>
        <a:xfrm xmlns:a="http://schemas.openxmlformats.org/drawingml/2006/main" flipH="1">
          <a:off x="7710889" y="7650278"/>
          <a:ext cx="240880" cy="45890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0.66085</cdr:x>
      <cdr:y>0.96601</cdr:y>
    </cdr:from>
    <cdr:to>
      <cdr:x>0.68968</cdr:x>
      <cdr:y>0.99561</cdr:y>
    </cdr:to>
    <cdr:sp macro="" textlink="">
      <cdr:nvSpPr>
        <cdr:cNvPr id="19" name="CasellaDiTesto 18">
          <a:extLst xmlns:a="http://schemas.openxmlformats.org/drawingml/2006/main">
            <a:ext uri="{FF2B5EF4-FFF2-40B4-BE49-F238E27FC236}">
              <a16:creationId xmlns:a16="http://schemas.microsoft.com/office/drawing/2014/main" id="{6A8B3C1F-E962-19C7-EE6E-A77AF5DED7C4}"/>
            </a:ext>
          </a:extLst>
        </cdr:cNvPr>
        <cdr:cNvSpPr txBox="1"/>
      </cdr:nvSpPr>
      <cdr:spPr>
        <a:xfrm xmlns:a="http://schemas.openxmlformats.org/drawingml/2006/main">
          <a:off x="9287433" y="9645430"/>
          <a:ext cx="405087" cy="2956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Cl</a:t>
          </a:r>
          <a:endParaRPr lang="it-IT" sz="1100" kern="1200"/>
        </a:p>
      </cdr:txBody>
    </cdr:sp>
  </cdr:relSizeAnchor>
  <cdr:relSizeAnchor xmlns:cdr="http://schemas.openxmlformats.org/drawingml/2006/chartDrawing">
    <cdr:from>
      <cdr:x>0.34652</cdr:x>
      <cdr:y>0.20496</cdr:y>
    </cdr:from>
    <cdr:to>
      <cdr:x>0.36896</cdr:x>
      <cdr:y>0.29859</cdr:y>
    </cdr:to>
    <cdr:sp macro="" textlink="">
      <cdr:nvSpPr>
        <cdr:cNvPr id="22" name="CasellaDiTesto 21">
          <a:extLst xmlns:a="http://schemas.openxmlformats.org/drawingml/2006/main">
            <a:ext uri="{FF2B5EF4-FFF2-40B4-BE49-F238E27FC236}">
              <a16:creationId xmlns:a16="http://schemas.microsoft.com/office/drawing/2014/main" id="{001AF856-746D-14C3-6E77-464CC87C6A96}"/>
            </a:ext>
          </a:extLst>
        </cdr:cNvPr>
        <cdr:cNvSpPr txBox="1"/>
      </cdr:nvSpPr>
      <cdr:spPr>
        <a:xfrm xmlns:a="http://schemas.openxmlformats.org/drawingml/2006/main" rot="18035384">
          <a:off x="4560177" y="2356284"/>
          <a:ext cx="934879" cy="315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SO</a:t>
          </a:r>
          <a:r>
            <a:rPr lang="it-IT" sz="1200" kern="1200"/>
            <a:t>4</a:t>
          </a:r>
          <a:r>
            <a:rPr lang="it-IT" sz="1600" kern="1200" baseline="0"/>
            <a:t>  + Cl</a:t>
          </a:r>
          <a:endParaRPr lang="it-IT" sz="1100" kern="1200"/>
        </a:p>
      </cdr:txBody>
    </cdr:sp>
  </cdr:relSizeAnchor>
  <cdr:relSizeAnchor xmlns:cdr="http://schemas.openxmlformats.org/drawingml/2006/chartDrawing">
    <cdr:from>
      <cdr:x>0.37183</cdr:x>
      <cdr:y>0.1886</cdr:y>
    </cdr:from>
    <cdr:to>
      <cdr:x>0.38586</cdr:x>
      <cdr:y>0.22374</cdr:y>
    </cdr:to>
    <cdr:cxnSp macro="">
      <cdr:nvCxnSpPr>
        <cdr:cNvPr id="24" name="Connettore 2 23">
          <a:extLst xmlns:a="http://schemas.openxmlformats.org/drawingml/2006/main">
            <a:ext uri="{FF2B5EF4-FFF2-40B4-BE49-F238E27FC236}">
              <a16:creationId xmlns:a16="http://schemas.microsoft.com/office/drawing/2014/main" id="{9E316C6A-936F-1EFD-21EB-20C61B8FF0FE}"/>
            </a:ext>
          </a:extLst>
        </cdr:cNvPr>
        <cdr:cNvCxnSpPr/>
      </cdr:nvCxnSpPr>
      <cdr:spPr>
        <a:xfrm xmlns:a="http://schemas.openxmlformats.org/drawingml/2006/main" flipV="1">
          <a:off x="5225556" y="1883103"/>
          <a:ext cx="197136" cy="35094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0.59487</cdr:x>
      <cdr:y>0.21162</cdr:y>
    </cdr:from>
    <cdr:to>
      <cdr:x>0.62705</cdr:x>
      <cdr:y>0.30525</cdr:y>
    </cdr:to>
    <cdr:sp macro="" textlink="">
      <cdr:nvSpPr>
        <cdr:cNvPr id="25" name="CasellaDiTesto 24">
          <a:extLst xmlns:a="http://schemas.openxmlformats.org/drawingml/2006/main">
            <a:ext uri="{FF2B5EF4-FFF2-40B4-BE49-F238E27FC236}">
              <a16:creationId xmlns:a16="http://schemas.microsoft.com/office/drawing/2014/main" id="{CA806437-C2F8-3127-82D6-00ADDFAAB38E}"/>
            </a:ext>
          </a:extLst>
        </cdr:cNvPr>
        <cdr:cNvSpPr txBox="1"/>
      </cdr:nvSpPr>
      <cdr:spPr>
        <a:xfrm xmlns:a="http://schemas.openxmlformats.org/drawingml/2006/main" rot="3623745">
          <a:off x="8118782" y="2354282"/>
          <a:ext cx="934880" cy="452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it-IT" sz="1600" kern="1200"/>
            <a:t>Ca +  Mg</a:t>
          </a:r>
          <a:endParaRPr lang="it-IT" sz="1050" kern="1200"/>
        </a:p>
      </cdr:txBody>
    </cdr:sp>
  </cdr:relSizeAnchor>
  <cdr:relSizeAnchor xmlns:cdr="http://schemas.openxmlformats.org/drawingml/2006/chartDrawing">
    <cdr:from>
      <cdr:x>0.58008</cdr:x>
      <cdr:y>0.1875</cdr:y>
    </cdr:from>
    <cdr:to>
      <cdr:x>0.59308</cdr:x>
      <cdr:y>0.21923</cdr:y>
    </cdr:to>
    <cdr:cxnSp macro="">
      <cdr:nvCxnSpPr>
        <cdr:cNvPr id="27" name="Connettore 2 26">
          <a:extLst xmlns:a="http://schemas.openxmlformats.org/drawingml/2006/main">
            <a:ext uri="{FF2B5EF4-FFF2-40B4-BE49-F238E27FC236}">
              <a16:creationId xmlns:a16="http://schemas.microsoft.com/office/drawing/2014/main" id="{0DAABDC6-1BB3-3FA4-D7F8-AAC15597F2C2}"/>
            </a:ext>
          </a:extLst>
        </cdr:cNvPr>
        <cdr:cNvCxnSpPr/>
      </cdr:nvCxnSpPr>
      <cdr:spPr>
        <a:xfrm xmlns:a="http://schemas.openxmlformats.org/drawingml/2006/main" flipH="1" flipV="1">
          <a:off x="8152221" y="1872154"/>
          <a:ext cx="182734" cy="31682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0.39177</cdr:x>
      <cdr:y>0.76477</cdr:y>
    </cdr:from>
    <cdr:to>
      <cdr:x>0.40546</cdr:x>
      <cdr:y>0.79386</cdr:y>
    </cdr:to>
    <cdr:cxnSp macro="">
      <cdr:nvCxnSpPr>
        <cdr:cNvPr id="2" name="Connettore 2 1">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a:off x="5535886" y="7636062"/>
          <a:ext cx="193358" cy="29048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0.25592</cdr:x>
      <cdr:y>0.98297</cdr:y>
    </cdr:from>
    <cdr:to>
      <cdr:x>0.27788</cdr:x>
      <cdr:y>0.98355</cdr:y>
    </cdr:to>
    <cdr:cxnSp macro="">
      <cdr:nvCxnSpPr>
        <cdr:cNvPr id="7" name="Connettore 2 6">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flipH="1">
          <a:off x="3616226" y="9814769"/>
          <a:ext cx="310263" cy="583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0.68388</cdr:x>
      <cdr:y>0.98735</cdr:y>
    </cdr:from>
    <cdr:to>
      <cdr:x>0.70763</cdr:x>
      <cdr:y>0.98794</cdr:y>
    </cdr:to>
    <cdr:cxnSp macro="">
      <cdr:nvCxnSpPr>
        <cdr:cNvPr id="9" name="Connettore 2 8">
          <a:extLst xmlns:a="http://schemas.openxmlformats.org/drawingml/2006/main">
            <a:ext uri="{FF2B5EF4-FFF2-40B4-BE49-F238E27FC236}">
              <a16:creationId xmlns:a16="http://schemas.microsoft.com/office/drawing/2014/main" id="{077B9535-C782-7F3D-5A1B-78FC360EB3F8}"/>
            </a:ext>
          </a:extLst>
        </cdr:cNvPr>
        <cdr:cNvCxnSpPr/>
      </cdr:nvCxnSpPr>
      <cdr:spPr>
        <a:xfrm xmlns:a="http://schemas.openxmlformats.org/drawingml/2006/main">
          <a:off x="9663387" y="9858563"/>
          <a:ext cx="335685" cy="583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42C9-3231-41CA-8349-EA9ADAD9EF88}">
  <dimension ref="A1:BH193"/>
  <sheetViews>
    <sheetView tabSelected="1" zoomScale="91" zoomScaleNormal="91" workbookViewId="0">
      <selection activeCell="F14" sqref="F14"/>
    </sheetView>
  </sheetViews>
  <sheetFormatPr defaultRowHeight="15" x14ac:dyDescent="0.25"/>
  <cols>
    <col min="1" max="1" width="9.140625" style="1"/>
    <col min="2" max="2" width="3.42578125" style="1" customWidth="1"/>
    <col min="3" max="3" width="9.140625" style="1"/>
    <col min="4" max="4" width="14" style="1" customWidth="1"/>
    <col min="5" max="5" width="6.85546875" style="1" customWidth="1"/>
    <col min="6" max="6" width="8.28515625" style="1" customWidth="1"/>
    <col min="7" max="7" width="10" style="1" customWidth="1"/>
    <col min="8" max="8" width="10.7109375" style="1" customWidth="1"/>
    <col min="9" max="9" width="8.140625" style="1" customWidth="1"/>
    <col min="10" max="10" width="10.140625" style="1" customWidth="1"/>
    <col min="11" max="11" width="3.85546875" style="1" customWidth="1"/>
    <col min="12" max="12" width="2.42578125" style="1" customWidth="1"/>
    <col min="13" max="14" width="6.85546875" style="1" customWidth="1"/>
    <col min="15" max="15" width="7.42578125" style="1" customWidth="1"/>
    <col min="16" max="16" width="6" style="1" customWidth="1"/>
    <col min="17" max="17" width="10.28515625" style="1" customWidth="1"/>
    <col min="18" max="18" width="7.140625" style="1" customWidth="1"/>
    <col min="19" max="19" width="9.85546875" style="1" customWidth="1"/>
    <col min="20" max="20" width="6" style="1" customWidth="1"/>
    <col min="21" max="21" width="7.140625" style="1" customWidth="1"/>
    <col min="22" max="22" width="11.42578125" style="1" customWidth="1"/>
    <col min="23" max="23" width="7.28515625" style="1" customWidth="1"/>
    <col min="24" max="24" width="5.140625" style="1" customWidth="1"/>
    <col min="25" max="25" width="9.140625" style="1"/>
    <col min="26" max="26" width="11.28515625" style="1" customWidth="1"/>
    <col min="27" max="27" width="9.140625" style="1"/>
    <col min="28" max="28" width="6.28515625" style="1" customWidth="1"/>
    <col min="29" max="29" width="9.140625" style="1"/>
    <col min="30" max="30" width="17.140625" style="1" customWidth="1"/>
    <col min="31" max="31" width="6" style="1" customWidth="1"/>
    <col min="32" max="32" width="3.42578125" style="1" customWidth="1"/>
    <col min="33" max="34" width="9.140625" style="1"/>
    <col min="35" max="35" width="10" style="1" bestFit="1" customWidth="1"/>
    <col min="36" max="36" width="7.5703125" style="1" customWidth="1"/>
    <col min="37" max="37" width="11.140625" style="1" customWidth="1"/>
    <col min="38" max="38" width="8.85546875" style="1" customWidth="1"/>
    <col min="39" max="39" width="9.42578125" style="1" customWidth="1"/>
    <col min="40" max="40" width="13.28515625" style="1" customWidth="1"/>
    <col min="41" max="41" width="10" style="1" customWidth="1"/>
    <col min="42" max="42" width="7.140625" style="1" customWidth="1"/>
    <col min="43" max="43" width="8.28515625" style="1" customWidth="1"/>
    <col min="44" max="44" width="13.28515625" style="1" customWidth="1"/>
    <col min="45" max="45" width="9.140625" style="1"/>
    <col min="46" max="46" width="7.5703125" style="1" customWidth="1"/>
    <col min="47" max="47" width="8.5703125" style="1" customWidth="1"/>
    <col min="48" max="48" width="12.140625" style="1" customWidth="1"/>
    <col min="49" max="49" width="10.140625" style="1" customWidth="1"/>
    <col min="50" max="50" width="7.28515625" style="1" customWidth="1"/>
    <col min="51" max="51" width="7.5703125" style="1" customWidth="1"/>
    <col min="52" max="52" width="13.85546875" style="1" customWidth="1"/>
    <col min="53" max="53" width="10.7109375" style="1" customWidth="1"/>
    <col min="54" max="54" width="7.140625" style="1" customWidth="1"/>
    <col min="55" max="55" width="7.7109375" style="1" customWidth="1"/>
    <col min="56" max="56" width="13.5703125" style="1" customWidth="1"/>
    <col min="57" max="16384" width="9.140625" style="1"/>
  </cols>
  <sheetData>
    <row r="1" spans="1:60" x14ac:dyDescent="0.25">
      <c r="A1" s="8" t="s">
        <v>52</v>
      </c>
      <c r="B1" s="8"/>
      <c r="C1" s="8" t="s">
        <v>51</v>
      </c>
      <c r="D1" s="8" t="s">
        <v>50</v>
      </c>
      <c r="E1" s="109" t="s">
        <v>49</v>
      </c>
      <c r="F1" s="109"/>
      <c r="G1" s="109"/>
      <c r="H1" s="5" t="s">
        <v>48</v>
      </c>
      <c r="I1" s="5"/>
      <c r="J1" s="5"/>
      <c r="K1" s="8"/>
      <c r="L1" s="8"/>
      <c r="M1" s="4" t="s">
        <v>47</v>
      </c>
      <c r="N1" s="4"/>
      <c r="O1" s="4"/>
      <c r="P1" s="4"/>
      <c r="Q1" s="5" t="s">
        <v>47</v>
      </c>
      <c r="R1" s="5"/>
      <c r="S1" s="5"/>
      <c r="T1" s="5"/>
      <c r="U1" s="6" t="s">
        <v>46</v>
      </c>
      <c r="V1" s="6"/>
      <c r="W1" s="6" t="s">
        <v>44</v>
      </c>
      <c r="X1" s="6"/>
      <c r="Y1" s="5" t="s">
        <v>45</v>
      </c>
      <c r="Z1" s="5"/>
      <c r="AA1" s="5" t="s">
        <v>44</v>
      </c>
      <c r="AB1" s="5"/>
      <c r="AC1" s="7" t="s">
        <v>43</v>
      </c>
      <c r="AD1" s="7"/>
      <c r="AE1" s="8"/>
      <c r="AF1" s="8"/>
      <c r="AG1" s="8"/>
      <c r="AH1" s="8"/>
      <c r="AI1" s="8"/>
      <c r="AJ1" s="8"/>
      <c r="AK1" s="9" t="str">
        <f>D4</f>
        <v>Analisi 1</v>
      </c>
      <c r="AL1" s="10" t="s">
        <v>2</v>
      </c>
      <c r="AM1" s="10" t="s">
        <v>1</v>
      </c>
      <c r="AN1" s="11" t="s">
        <v>22</v>
      </c>
      <c r="AO1" s="12"/>
      <c r="AP1" s="10"/>
      <c r="AQ1" s="10"/>
      <c r="AR1" s="13"/>
      <c r="AS1" s="12"/>
      <c r="AT1" s="10"/>
      <c r="AU1" s="10"/>
      <c r="AV1" s="13"/>
      <c r="AW1" s="12"/>
      <c r="AX1" s="10"/>
      <c r="AY1" s="10"/>
      <c r="AZ1" s="13"/>
      <c r="BA1" s="12"/>
      <c r="BB1" s="10"/>
      <c r="BC1" s="10"/>
      <c r="BD1" s="14"/>
      <c r="BE1" s="8"/>
      <c r="BF1" s="8"/>
      <c r="BG1" s="8"/>
      <c r="BH1" s="8"/>
    </row>
    <row r="2" spans="1:60" x14ac:dyDescent="0.25">
      <c r="A2" s="8"/>
      <c r="B2" s="8"/>
      <c r="C2" s="8"/>
      <c r="D2" s="8"/>
      <c r="E2" s="110" t="s">
        <v>26</v>
      </c>
      <c r="F2" s="110" t="s">
        <v>25</v>
      </c>
      <c r="G2" s="110" t="s">
        <v>24</v>
      </c>
      <c r="H2" s="16" t="s">
        <v>26</v>
      </c>
      <c r="I2" s="16" t="s">
        <v>25</v>
      </c>
      <c r="J2" s="16" t="s">
        <v>24</v>
      </c>
      <c r="K2" s="82"/>
      <c r="L2" s="82"/>
      <c r="M2" s="15" t="s">
        <v>26</v>
      </c>
      <c r="N2" s="15" t="s">
        <v>25</v>
      </c>
      <c r="O2" s="15" t="s">
        <v>24</v>
      </c>
      <c r="P2" s="15"/>
      <c r="Q2" s="16" t="s">
        <v>26</v>
      </c>
      <c r="R2" s="16" t="s">
        <v>25</v>
      </c>
      <c r="S2" s="16" t="s">
        <v>24</v>
      </c>
      <c r="T2" s="16"/>
      <c r="U2" s="17"/>
      <c r="V2" s="17"/>
      <c r="W2" s="17" t="s">
        <v>42</v>
      </c>
      <c r="X2" s="18">
        <v>2</v>
      </c>
      <c r="Y2" s="16"/>
      <c r="Z2" s="16"/>
      <c r="AA2" s="16" t="s">
        <v>41</v>
      </c>
      <c r="AB2" s="19">
        <v>-2</v>
      </c>
      <c r="AC2" s="20"/>
      <c r="AD2" s="20"/>
      <c r="AE2" s="8"/>
      <c r="AF2" s="8"/>
      <c r="AG2" s="8"/>
      <c r="AH2" s="8"/>
      <c r="AI2" s="8"/>
      <c r="AJ2" s="8"/>
      <c r="AK2" s="21" t="s">
        <v>21</v>
      </c>
      <c r="AL2" s="22">
        <f>U4</f>
        <v>6.8102690796165115</v>
      </c>
      <c r="AM2" s="22">
        <f>V4</f>
        <v>6.1906065876660312</v>
      </c>
      <c r="AN2" s="23">
        <f>C4</f>
        <v>1</v>
      </c>
      <c r="AO2" s="24"/>
      <c r="AP2" s="25"/>
      <c r="AQ2" s="25"/>
      <c r="AR2" s="23"/>
      <c r="AS2" s="24"/>
      <c r="AT2" s="25"/>
      <c r="AU2" s="25"/>
      <c r="AV2" s="26"/>
      <c r="AW2" s="24"/>
      <c r="AX2" s="27"/>
      <c r="AY2" s="27"/>
      <c r="AZ2" s="23"/>
      <c r="BA2" s="24"/>
      <c r="BB2" s="28"/>
      <c r="BC2" s="28"/>
      <c r="BD2" s="29"/>
      <c r="BE2" s="8"/>
      <c r="BF2" s="8"/>
      <c r="BG2" s="8"/>
      <c r="BH2" s="8"/>
    </row>
    <row r="3" spans="1:60" x14ac:dyDescent="0.25">
      <c r="A3" s="8"/>
      <c r="B3" s="8"/>
      <c r="C3" s="82"/>
      <c r="D3" s="82"/>
      <c r="E3" s="110" t="s">
        <v>40</v>
      </c>
      <c r="F3" s="110" t="s">
        <v>39</v>
      </c>
      <c r="G3" s="110" t="s">
        <v>38</v>
      </c>
      <c r="H3" s="16" t="s">
        <v>37</v>
      </c>
      <c r="I3" s="16" t="s">
        <v>36</v>
      </c>
      <c r="J3" s="16" t="s">
        <v>35</v>
      </c>
      <c r="K3" s="82"/>
      <c r="L3" s="82"/>
      <c r="M3" s="15" t="s">
        <v>40</v>
      </c>
      <c r="N3" s="15" t="s">
        <v>39</v>
      </c>
      <c r="O3" s="15" t="s">
        <v>38</v>
      </c>
      <c r="P3" s="15" t="s">
        <v>34</v>
      </c>
      <c r="Q3" s="16" t="s">
        <v>37</v>
      </c>
      <c r="R3" s="16" t="s">
        <v>36</v>
      </c>
      <c r="S3" s="16" t="s">
        <v>35</v>
      </c>
      <c r="T3" s="16" t="s">
        <v>34</v>
      </c>
      <c r="U3" s="17" t="s">
        <v>33</v>
      </c>
      <c r="V3" s="17" t="s">
        <v>0</v>
      </c>
      <c r="W3" s="17" t="s">
        <v>32</v>
      </c>
      <c r="X3" s="17"/>
      <c r="Y3" s="16" t="s">
        <v>31</v>
      </c>
      <c r="Z3" s="16" t="s">
        <v>30</v>
      </c>
      <c r="AA3" s="16" t="s">
        <v>29</v>
      </c>
      <c r="AB3" s="16"/>
      <c r="AC3" s="20" t="s">
        <v>28</v>
      </c>
      <c r="AD3" s="20" t="s">
        <v>27</v>
      </c>
      <c r="AE3" s="8"/>
      <c r="AF3" s="8"/>
      <c r="AG3" s="8"/>
      <c r="AH3" s="8"/>
      <c r="AI3" s="8"/>
      <c r="AJ3" s="8"/>
      <c r="AK3" s="21" t="s">
        <v>20</v>
      </c>
      <c r="AL3" s="22">
        <f>Y4</f>
        <v>124.79867138679798</v>
      </c>
      <c r="AM3" s="22">
        <f>Z4</f>
        <v>5.8605353529666955</v>
      </c>
      <c r="AN3" s="23">
        <f>C4</f>
        <v>1</v>
      </c>
      <c r="AO3" s="24"/>
      <c r="AP3" s="25"/>
      <c r="AQ3" s="25"/>
      <c r="AR3" s="23"/>
      <c r="AS3" s="24"/>
      <c r="AT3" s="25"/>
      <c r="AU3" s="25"/>
      <c r="AV3" s="26"/>
      <c r="AW3" s="24"/>
      <c r="AX3" s="27"/>
      <c r="AY3" s="27"/>
      <c r="AZ3" s="23"/>
      <c r="BA3" s="24"/>
      <c r="BB3" s="28"/>
      <c r="BC3" s="28"/>
      <c r="BD3" s="29"/>
      <c r="BE3" s="8"/>
      <c r="BF3" s="8"/>
      <c r="BG3" s="8"/>
      <c r="BH3" s="8"/>
    </row>
    <row r="4" spans="1:60" x14ac:dyDescent="0.25">
      <c r="A4" s="111">
        <v>1</v>
      </c>
      <c r="B4" s="111" t="s">
        <v>63</v>
      </c>
      <c r="C4" s="122">
        <v>1</v>
      </c>
      <c r="D4" s="137" t="str">
        <f>F9</f>
        <v>Analisi 1</v>
      </c>
      <c r="E4" s="123">
        <f>F11*R12</f>
        <v>8.2290000000000002E-2</v>
      </c>
      <c r="F4" s="123">
        <f>F12*S12+F13*T12</f>
        <v>4.9381999999999995E-2</v>
      </c>
      <c r="G4" s="123">
        <f>F10*Q12</f>
        <v>1.1976</v>
      </c>
      <c r="H4" s="123">
        <f>F14*N12</f>
        <v>3.5394000000000002E-2</v>
      </c>
      <c r="I4" s="123">
        <f>F15*M12</f>
        <v>1.1284000000000001E-2</v>
      </c>
      <c r="J4" s="123">
        <f>F16*O12+F17*P12</f>
        <v>0.55725999999999998</v>
      </c>
      <c r="K4" s="82"/>
      <c r="L4" s="82"/>
      <c r="M4" s="30">
        <f>100*E4/(E4+F4+G4)</f>
        <v>6.1906065876660312</v>
      </c>
      <c r="N4" s="30">
        <f>100*F4/(E4+F4+G4)</f>
        <v>3.7149657857834959</v>
      </c>
      <c r="O4" s="30">
        <f>100*G4/(E4+F4+G4)</f>
        <v>90.09442762655047</v>
      </c>
      <c r="P4" s="31">
        <f>SUM(M4:O4)</f>
        <v>100</v>
      </c>
      <c r="Q4" s="30">
        <f>100*H4/(H4+I4+J4)</f>
        <v>5.8605353529666955</v>
      </c>
      <c r="R4" s="30">
        <f>100*I4/(H4+I4+J4)</f>
        <v>1.8684037103146351</v>
      </c>
      <c r="S4" s="30">
        <f>100*J4/(H4+I4+J4)</f>
        <v>92.271060936718669</v>
      </c>
      <c r="T4" s="31">
        <f>SUM(Q4:S4)</f>
        <v>100</v>
      </c>
      <c r="U4" s="30">
        <f>(0.5*M4)+N4</f>
        <v>6.8102690796165115</v>
      </c>
      <c r="V4" s="30">
        <f>M4</f>
        <v>6.1906065876660312</v>
      </c>
      <c r="W4" s="30">
        <f>2*U4-V4</f>
        <v>7.4299315715669918</v>
      </c>
      <c r="X4" s="32"/>
      <c r="Y4" s="30">
        <f>120+((0.5*Q4)+R4)</f>
        <v>124.79867138679798</v>
      </c>
      <c r="Z4" s="30">
        <f>Q4</f>
        <v>5.8605353529666955</v>
      </c>
      <c r="AA4" s="30">
        <f>(2*Y4+Z4)</f>
        <v>255.45787812656266</v>
      </c>
      <c r="AB4" s="30"/>
      <c r="AC4" s="30">
        <f>(AA4-W4)/($X$2-$AB$2)+(W4/2)</f>
        <v>65.721952424532418</v>
      </c>
      <c r="AD4" s="30">
        <f>W4+$X$2*((AA4-W4)/($X$2-$AB$2))-W4</f>
        <v>124.01397327749784</v>
      </c>
      <c r="AE4" s="33">
        <v>1</v>
      </c>
      <c r="AF4" s="34" t="s">
        <v>23</v>
      </c>
      <c r="AG4" s="8"/>
      <c r="AH4" s="8"/>
      <c r="AI4" s="8"/>
      <c r="AJ4" s="8"/>
      <c r="AK4" s="35" t="s">
        <v>19</v>
      </c>
      <c r="AL4" s="36">
        <f>AC4</f>
        <v>65.721952424532418</v>
      </c>
      <c r="AM4" s="36">
        <f>AD4</f>
        <v>124.01397327749784</v>
      </c>
      <c r="AN4" s="23">
        <f>C4</f>
        <v>1</v>
      </c>
      <c r="AO4" s="37"/>
      <c r="AP4" s="38"/>
      <c r="AQ4" s="38"/>
      <c r="AR4" s="23"/>
      <c r="AS4" s="37"/>
      <c r="AT4" s="38"/>
      <c r="AU4" s="38"/>
      <c r="AV4" s="26"/>
      <c r="AW4" s="37"/>
      <c r="AX4" s="39"/>
      <c r="AY4" s="39"/>
      <c r="AZ4" s="40"/>
      <c r="BA4" s="37"/>
      <c r="BB4" s="41"/>
      <c r="BC4" s="41"/>
      <c r="BD4" s="42"/>
      <c r="BE4" s="8"/>
      <c r="BF4" s="8"/>
      <c r="BG4" s="8"/>
      <c r="BH4" s="8"/>
    </row>
    <row r="5" spans="1:60" x14ac:dyDescent="0.25">
      <c r="A5" s="111">
        <v>2</v>
      </c>
      <c r="B5" s="111" t="s">
        <v>63</v>
      </c>
      <c r="C5" s="122">
        <v>2</v>
      </c>
      <c r="D5" s="137" t="str">
        <f>H9</f>
        <v>Analisi 2</v>
      </c>
      <c r="E5" s="123">
        <f>H11*R12</f>
        <v>6.5832000000000002E-2</v>
      </c>
      <c r="F5" s="123">
        <f>H12*S12+H13*T12</f>
        <v>0.10234799999999999</v>
      </c>
      <c r="G5" s="123">
        <f>H10*Q12</f>
        <v>0.13473000000000002</v>
      </c>
      <c r="H5" s="123">
        <f>H14*N12</f>
        <v>2.0820000000000002E-2</v>
      </c>
      <c r="I5" s="123">
        <f>H15*M12</f>
        <v>1.6926E-2</v>
      </c>
      <c r="J5" s="123">
        <f>H16*O12+H17*P12</f>
        <v>0.46001999999999993</v>
      </c>
      <c r="K5" s="82"/>
      <c r="L5" s="82"/>
      <c r="M5" s="30">
        <f>100*E5/(E5+F5+G5)</f>
        <v>21.733188075666039</v>
      </c>
      <c r="N5" s="30">
        <f>100*F5/(E5+F5+G5)</f>
        <v>33.788253936812914</v>
      </c>
      <c r="O5" s="30">
        <f>100*G5/(E5+F5+G5)</f>
        <v>44.47855798752105</v>
      </c>
      <c r="P5" s="31">
        <f>SUM(M5:O5)</f>
        <v>100</v>
      </c>
      <c r="Q5" s="30">
        <f>100*H5/(H5+I5+J5)</f>
        <v>4.1826882511059429</v>
      </c>
      <c r="R5" s="30">
        <f>100*I5/(H5+I5+J5)</f>
        <v>3.4003929557261854</v>
      </c>
      <c r="S5" s="30">
        <f>100*J5/(H5+I5+J5)</f>
        <v>92.416918793167881</v>
      </c>
      <c r="T5" s="31">
        <f>SUM(Q5:S5)</f>
        <v>100.00000000000001</v>
      </c>
      <c r="U5" s="30">
        <f>(0.5*M5)+N5</f>
        <v>44.654847974645932</v>
      </c>
      <c r="V5" s="30">
        <f>M5</f>
        <v>21.733188075666039</v>
      </c>
      <c r="W5" s="30">
        <f>2*U5-V5</f>
        <v>67.576507873625829</v>
      </c>
      <c r="X5" s="32"/>
      <c r="Y5" s="30">
        <f>120+(0.5*Q5)+R5</f>
        <v>125.49173708127915</v>
      </c>
      <c r="Z5" s="30">
        <f>Q5</f>
        <v>4.1826882511059429</v>
      </c>
      <c r="AA5" s="30">
        <f>(2*Y5+Z5)</f>
        <v>255.16616241366424</v>
      </c>
      <c r="AB5" s="30"/>
      <c r="AC5" s="30">
        <f>(AA5-W5)/($X$2-$AB$2)+(W5/2)</f>
        <v>80.685667571822506</v>
      </c>
      <c r="AD5" s="30">
        <f>W5+$X$2*((AA5-W5)/($X$2-$AB$2))-W5</f>
        <v>93.794827270019184</v>
      </c>
      <c r="AE5" s="43">
        <v>2</v>
      </c>
      <c r="AF5" s="44" t="s">
        <v>23</v>
      </c>
      <c r="AG5" s="8"/>
      <c r="AH5" s="8"/>
      <c r="AI5" s="8"/>
      <c r="AJ5" s="8"/>
      <c r="AK5" s="45" t="str">
        <f>D5</f>
        <v>Analisi 2</v>
      </c>
      <c r="AL5" s="46" t="s">
        <v>2</v>
      </c>
      <c r="AM5" s="46" t="s">
        <v>1</v>
      </c>
      <c r="AN5" s="47" t="s">
        <v>22</v>
      </c>
      <c r="AO5" s="48"/>
      <c r="AP5" s="46"/>
      <c r="AQ5" s="46"/>
      <c r="AR5" s="47"/>
      <c r="AS5" s="48"/>
      <c r="AT5" s="46"/>
      <c r="AU5" s="46"/>
      <c r="AV5" s="49"/>
      <c r="AW5" s="48"/>
      <c r="AX5" s="46"/>
      <c r="AY5" s="46"/>
      <c r="AZ5" s="50"/>
      <c r="BA5" s="48"/>
      <c r="BB5" s="46"/>
      <c r="BC5" s="46"/>
      <c r="BD5" s="51"/>
      <c r="BE5" s="8"/>
      <c r="BF5" s="8"/>
      <c r="BG5" s="8"/>
      <c r="BH5" s="8"/>
    </row>
    <row r="6" spans="1:60" x14ac:dyDescent="0.25">
      <c r="K6" s="8"/>
      <c r="L6" s="8"/>
      <c r="M6" s="8"/>
      <c r="N6" s="8"/>
      <c r="O6" s="8"/>
      <c r="P6" s="8"/>
      <c r="Q6" s="8"/>
      <c r="R6" s="8"/>
      <c r="S6" s="8"/>
      <c r="T6" s="8"/>
      <c r="U6" s="8"/>
      <c r="V6" s="8"/>
      <c r="W6" s="8"/>
      <c r="X6" s="8"/>
      <c r="Y6" s="8"/>
      <c r="Z6" s="8"/>
      <c r="AA6" s="8"/>
      <c r="AB6" s="8"/>
      <c r="AC6" s="8"/>
      <c r="AD6" s="8"/>
      <c r="AE6" s="8"/>
      <c r="AF6" s="8"/>
      <c r="AG6" s="8"/>
      <c r="AH6" s="8"/>
      <c r="AI6" s="8"/>
      <c r="AJ6" s="8"/>
      <c r="AK6" s="21" t="s">
        <v>21</v>
      </c>
      <c r="AL6" s="25">
        <f>U5</f>
        <v>44.654847974645932</v>
      </c>
      <c r="AM6" s="25">
        <f>V5</f>
        <v>21.733188075666039</v>
      </c>
      <c r="AN6" s="23">
        <f>C5</f>
        <v>2</v>
      </c>
      <c r="AO6" s="24"/>
      <c r="AP6" s="25"/>
      <c r="AQ6" s="25"/>
      <c r="AR6" s="23"/>
      <c r="AS6" s="24"/>
      <c r="AT6" s="25"/>
      <c r="AU6" s="25"/>
      <c r="AV6" s="26"/>
      <c r="AW6" s="24"/>
      <c r="AX6" s="27"/>
      <c r="AY6" s="27"/>
      <c r="AZ6" s="23"/>
      <c r="BA6" s="24"/>
      <c r="BB6" s="27"/>
      <c r="BC6" s="27"/>
      <c r="BD6" s="29"/>
      <c r="BE6" s="8"/>
      <c r="BF6" s="8"/>
      <c r="BG6" s="8"/>
      <c r="BH6" s="8"/>
    </row>
    <row r="7" spans="1:60" x14ac:dyDescent="0.25">
      <c r="K7" s="8"/>
      <c r="L7" s="8"/>
      <c r="M7" s="8"/>
      <c r="N7" s="8"/>
      <c r="O7" s="8"/>
      <c r="P7" s="8"/>
      <c r="Q7" s="8"/>
      <c r="R7" s="8"/>
      <c r="S7" s="8"/>
      <c r="T7" s="8"/>
      <c r="U7" s="8"/>
      <c r="V7" s="8"/>
      <c r="W7" s="8"/>
      <c r="X7" s="8"/>
      <c r="Y7" s="8"/>
      <c r="Z7" s="8"/>
      <c r="AA7" s="8"/>
      <c r="AB7" s="8"/>
      <c r="AC7" s="8"/>
      <c r="AD7" s="8"/>
      <c r="AE7" s="8"/>
      <c r="AF7" s="8"/>
      <c r="AG7" s="8"/>
      <c r="AH7" s="8"/>
      <c r="AI7" s="8"/>
      <c r="AJ7" s="8"/>
      <c r="AK7" s="21" t="s">
        <v>20</v>
      </c>
      <c r="AL7" s="25">
        <f>Y5</f>
        <v>125.49173708127915</v>
      </c>
      <c r="AM7" s="25">
        <f>Z5</f>
        <v>4.1826882511059429</v>
      </c>
      <c r="AN7" s="23">
        <f>C5</f>
        <v>2</v>
      </c>
      <c r="AO7" s="24"/>
      <c r="AP7" s="25"/>
      <c r="AQ7" s="25"/>
      <c r="AR7" s="23"/>
      <c r="AS7" s="24"/>
      <c r="AT7" s="25"/>
      <c r="AU7" s="25"/>
      <c r="AV7" s="26"/>
      <c r="AW7" s="24"/>
      <c r="AX7" s="27"/>
      <c r="AY7" s="27"/>
      <c r="AZ7" s="23"/>
      <c r="BA7" s="24"/>
      <c r="BB7" s="27"/>
      <c r="BC7" s="27"/>
      <c r="BD7" s="29"/>
      <c r="BE7" s="8"/>
      <c r="BF7" s="8"/>
      <c r="BG7" s="8"/>
      <c r="BH7" s="8"/>
    </row>
    <row r="8" spans="1:60" x14ac:dyDescent="0.25">
      <c r="K8" s="8"/>
      <c r="L8" s="8"/>
      <c r="M8" s="8"/>
      <c r="N8" s="8"/>
      <c r="O8" s="8"/>
      <c r="P8" s="8"/>
      <c r="Q8" s="8"/>
      <c r="R8" s="8"/>
      <c r="S8" s="8"/>
      <c r="T8" s="8"/>
      <c r="U8" s="8"/>
      <c r="V8" s="8"/>
      <c r="W8" s="8"/>
      <c r="X8" s="8"/>
      <c r="Y8" s="8"/>
      <c r="Z8" s="8"/>
      <c r="AA8" s="8"/>
      <c r="AB8" s="8"/>
      <c r="AC8" s="8"/>
      <c r="AD8" s="8"/>
      <c r="AE8" s="8"/>
      <c r="AF8" s="8"/>
      <c r="AG8" s="8"/>
      <c r="AH8" s="8"/>
      <c r="AI8" s="8"/>
      <c r="AJ8" s="8"/>
      <c r="AK8" s="35" t="s">
        <v>19</v>
      </c>
      <c r="AL8" s="38">
        <f>AC5</f>
        <v>80.685667571822506</v>
      </c>
      <c r="AM8" s="38">
        <f>AD5</f>
        <v>93.794827270019184</v>
      </c>
      <c r="AN8" s="23">
        <f>C5</f>
        <v>2</v>
      </c>
      <c r="AO8" s="37"/>
      <c r="AP8" s="38"/>
      <c r="AQ8" s="38"/>
      <c r="AR8" s="40"/>
      <c r="AS8" s="37"/>
      <c r="AT8" s="38"/>
      <c r="AU8" s="38"/>
      <c r="AV8" s="26"/>
      <c r="AW8" s="37"/>
      <c r="AX8" s="39"/>
      <c r="AY8" s="39"/>
      <c r="AZ8" s="40"/>
      <c r="BA8" s="37"/>
      <c r="BB8" s="39"/>
      <c r="BC8" s="39"/>
      <c r="BD8" s="42"/>
      <c r="BE8" s="8"/>
      <c r="BF8" s="8"/>
      <c r="BG8" s="8"/>
      <c r="BH8" s="8"/>
    </row>
    <row r="9" spans="1:60" ht="15.75" thickBot="1" x14ac:dyDescent="0.3">
      <c r="C9" s="124"/>
      <c r="D9" s="124"/>
      <c r="E9" s="124"/>
      <c r="F9" s="138" t="s">
        <v>53</v>
      </c>
      <c r="G9" s="126"/>
      <c r="H9" s="138" t="s">
        <v>54</v>
      </c>
      <c r="I9" s="112"/>
      <c r="K9" s="8"/>
      <c r="L9" s="8"/>
      <c r="M9" s="8"/>
      <c r="N9" s="8"/>
      <c r="O9" s="8"/>
      <c r="P9" s="8"/>
      <c r="Q9" s="8"/>
      <c r="R9" s="8"/>
      <c r="S9" s="8"/>
      <c r="T9" s="8"/>
      <c r="U9" s="8"/>
      <c r="V9" s="8"/>
      <c r="W9" s="8"/>
      <c r="X9" s="8"/>
      <c r="Y9" s="8"/>
      <c r="Z9" s="8"/>
      <c r="AA9" s="8"/>
      <c r="AB9" s="8"/>
      <c r="AC9" s="8"/>
      <c r="AD9" s="8"/>
      <c r="AE9" s="8"/>
      <c r="AF9" s="8"/>
      <c r="AG9" s="8"/>
      <c r="AH9" s="8"/>
      <c r="AI9" s="8"/>
      <c r="AJ9" s="8"/>
      <c r="AK9" s="45"/>
      <c r="AL9" s="46"/>
      <c r="AM9" s="46"/>
      <c r="AN9" s="47"/>
      <c r="AO9" s="48"/>
      <c r="AP9" s="46"/>
      <c r="AQ9" s="46"/>
      <c r="AR9" s="47"/>
      <c r="AS9" s="48"/>
      <c r="AT9" s="46"/>
      <c r="AU9" s="46"/>
      <c r="AV9" s="49"/>
      <c r="AW9" s="48"/>
      <c r="AX9" s="46"/>
      <c r="AY9" s="46"/>
      <c r="AZ9" s="50"/>
      <c r="BA9" s="48"/>
      <c r="BB9" s="46"/>
      <c r="BC9" s="46"/>
      <c r="BD9" s="51"/>
      <c r="BE9" s="8"/>
      <c r="BF9" s="8"/>
      <c r="BG9" s="8"/>
      <c r="BH9" s="8"/>
    </row>
    <row r="10" spans="1:60" ht="16.5" thickBot="1" x14ac:dyDescent="0.3">
      <c r="C10" s="124"/>
      <c r="D10" s="125" t="s">
        <v>38</v>
      </c>
      <c r="E10" s="126" t="s">
        <v>61</v>
      </c>
      <c r="F10" s="127">
        <v>24</v>
      </c>
      <c r="G10" s="124"/>
      <c r="H10" s="127">
        <v>2.7</v>
      </c>
      <c r="I10" s="112"/>
      <c r="K10" s="8"/>
      <c r="L10" s="8"/>
      <c r="M10" s="121" t="s">
        <v>62</v>
      </c>
      <c r="N10" s="121"/>
      <c r="O10" s="121"/>
      <c r="P10" s="121"/>
      <c r="Q10" s="121"/>
      <c r="R10" s="121"/>
      <c r="S10" s="121"/>
      <c r="T10" s="121"/>
      <c r="U10" s="8"/>
      <c r="V10" s="8"/>
      <c r="W10" s="8"/>
      <c r="X10" s="8"/>
      <c r="Y10" s="8"/>
      <c r="Z10" s="8"/>
      <c r="AA10" s="8"/>
      <c r="AB10" s="8"/>
      <c r="AC10" s="8"/>
      <c r="AD10" s="8"/>
      <c r="AE10" s="8"/>
      <c r="AF10" s="8"/>
      <c r="AG10" s="8"/>
      <c r="AH10" s="8"/>
      <c r="AI10" s="8"/>
      <c r="AJ10" s="8"/>
      <c r="AK10" s="108" t="s">
        <v>55</v>
      </c>
      <c r="AL10" s="25"/>
      <c r="AM10" s="25"/>
      <c r="AN10" s="23"/>
      <c r="AO10" s="24"/>
      <c r="AP10" s="25"/>
      <c r="AQ10" s="25"/>
      <c r="AR10" s="23"/>
      <c r="AS10" s="24"/>
      <c r="AT10" s="25"/>
      <c r="AU10" s="25"/>
      <c r="AV10" s="26"/>
      <c r="AW10" s="24"/>
      <c r="AX10" s="27"/>
      <c r="AY10" s="27"/>
      <c r="AZ10" s="23"/>
      <c r="BA10" s="24"/>
      <c r="BB10" s="27"/>
      <c r="BC10" s="27"/>
      <c r="BD10" s="29"/>
      <c r="BE10" s="8"/>
      <c r="BF10" s="8"/>
      <c r="BG10" s="8"/>
      <c r="BH10" s="8"/>
    </row>
    <row r="11" spans="1:60" ht="16.5" thickBot="1" x14ac:dyDescent="0.3">
      <c r="C11" s="124"/>
      <c r="D11" s="125" t="s">
        <v>40</v>
      </c>
      <c r="E11" s="126" t="s">
        <v>61</v>
      </c>
      <c r="F11" s="128">
        <v>1</v>
      </c>
      <c r="G11" s="124"/>
      <c r="H11" s="128">
        <v>0.8</v>
      </c>
      <c r="I11" s="112"/>
      <c r="K11" s="8"/>
      <c r="L11" s="8"/>
      <c r="M11" s="113" t="s">
        <v>36</v>
      </c>
      <c r="N11" s="113" t="s">
        <v>37</v>
      </c>
      <c r="O11" s="113" t="s">
        <v>59</v>
      </c>
      <c r="P11" s="113" t="s">
        <v>60</v>
      </c>
      <c r="Q11" s="113" t="s">
        <v>38</v>
      </c>
      <c r="R11" s="113" t="s">
        <v>40</v>
      </c>
      <c r="S11" s="113" t="s">
        <v>57</v>
      </c>
      <c r="T11" s="113" t="s">
        <v>58</v>
      </c>
      <c r="U11" s="8"/>
      <c r="V11" s="8"/>
      <c r="W11" s="8"/>
      <c r="X11" s="8"/>
      <c r="Y11" s="8"/>
      <c r="Z11" s="8"/>
      <c r="AA11" s="8"/>
      <c r="AB11" s="8"/>
      <c r="AC11" s="8"/>
      <c r="AD11" s="8"/>
      <c r="AE11" s="8"/>
      <c r="AF11" s="8"/>
      <c r="AG11" s="8"/>
      <c r="AH11" s="8"/>
      <c r="AI11" s="8"/>
      <c r="AJ11" s="8"/>
      <c r="AK11" s="21"/>
      <c r="AL11" s="25"/>
      <c r="AM11" s="25"/>
      <c r="AN11" s="23"/>
      <c r="AO11" s="24"/>
      <c r="AP11" s="25"/>
      <c r="AQ11" s="25"/>
      <c r="AR11" s="23"/>
      <c r="AS11" s="24"/>
      <c r="AT11" s="25"/>
      <c r="AU11" s="25"/>
      <c r="AV11" s="26"/>
      <c r="AW11" s="24"/>
      <c r="AX11" s="27"/>
      <c r="AY11" s="27"/>
      <c r="AZ11" s="23"/>
      <c r="BA11" s="24"/>
      <c r="BB11" s="27"/>
      <c r="BC11" s="27"/>
      <c r="BD11" s="29"/>
      <c r="BE11" s="8"/>
      <c r="BF11" s="8"/>
      <c r="BG11" s="8"/>
      <c r="BH11" s="8"/>
    </row>
    <row r="12" spans="1:60" ht="16.5" thickBot="1" x14ac:dyDescent="0.3">
      <c r="C12" s="124"/>
      <c r="D12" s="125" t="s">
        <v>57</v>
      </c>
      <c r="E12" s="126" t="s">
        <v>61</v>
      </c>
      <c r="F12" s="129">
        <v>0.9</v>
      </c>
      <c r="G12" s="124"/>
      <c r="H12" s="129">
        <v>2</v>
      </c>
      <c r="I12" s="112"/>
      <c r="K12" s="8"/>
      <c r="L12" s="8"/>
      <c r="M12" s="113">
        <v>2.8209999999999999E-2</v>
      </c>
      <c r="N12" s="114">
        <v>2.0820000000000002E-2</v>
      </c>
      <c r="O12" s="115">
        <v>1.6389999999999998E-2</v>
      </c>
      <c r="P12" s="116">
        <v>3.3329999999999999E-2</v>
      </c>
      <c r="Q12" s="117">
        <v>4.99E-2</v>
      </c>
      <c r="R12" s="118">
        <v>8.2290000000000002E-2</v>
      </c>
      <c r="S12" s="119">
        <v>4.3499999999999997E-2</v>
      </c>
      <c r="T12" s="120">
        <v>2.5579999999999999E-2</v>
      </c>
      <c r="U12" s="8"/>
      <c r="V12" s="8"/>
      <c r="W12" s="8"/>
      <c r="X12" s="8"/>
      <c r="Y12" s="8"/>
      <c r="Z12" s="8"/>
      <c r="AA12" s="8"/>
      <c r="AB12" s="8"/>
      <c r="AC12" s="8"/>
      <c r="AD12" s="8"/>
      <c r="AE12" s="8"/>
      <c r="AF12" s="8"/>
      <c r="AG12" s="8"/>
      <c r="AH12" s="8"/>
      <c r="AI12" s="8"/>
      <c r="AJ12" s="8"/>
      <c r="AK12" s="35"/>
      <c r="AL12" s="38"/>
      <c r="AM12" s="38"/>
      <c r="AN12" s="23"/>
      <c r="AO12" s="37"/>
      <c r="AP12" s="38"/>
      <c r="AQ12" s="38"/>
      <c r="AR12" s="40"/>
      <c r="AS12" s="37"/>
      <c r="AT12" s="38"/>
      <c r="AU12" s="38"/>
      <c r="AV12" s="26"/>
      <c r="AW12" s="37"/>
      <c r="AX12" s="39"/>
      <c r="AY12" s="39"/>
      <c r="AZ12" s="40"/>
      <c r="BA12" s="37"/>
      <c r="BB12" s="39"/>
      <c r="BC12" s="39"/>
      <c r="BD12" s="42"/>
      <c r="BE12" s="8"/>
      <c r="BF12" s="8"/>
      <c r="BG12" s="8"/>
      <c r="BH12" s="8"/>
    </row>
    <row r="13" spans="1:60" ht="16.5" thickBot="1" x14ac:dyDescent="0.3">
      <c r="C13" s="124"/>
      <c r="D13" s="125" t="s">
        <v>58</v>
      </c>
      <c r="E13" s="126" t="s">
        <v>61</v>
      </c>
      <c r="F13" s="130">
        <v>0.4</v>
      </c>
      <c r="G13" s="124"/>
      <c r="H13" s="131">
        <v>0.6</v>
      </c>
      <c r="I13" s="112"/>
      <c r="K13" s="8"/>
      <c r="L13" s="8"/>
      <c r="M13" s="121"/>
      <c r="N13" s="121"/>
      <c r="O13" s="121"/>
      <c r="P13" s="121"/>
      <c r="Q13" s="121"/>
      <c r="R13" s="121"/>
      <c r="S13" s="121"/>
      <c r="T13" s="121"/>
      <c r="U13" s="8"/>
      <c r="V13" s="8"/>
      <c r="W13" s="8"/>
      <c r="X13" s="8"/>
      <c r="Y13" s="8"/>
      <c r="Z13" s="8"/>
      <c r="AA13" s="8"/>
      <c r="AB13" s="8"/>
      <c r="AC13" s="8"/>
      <c r="AD13" s="8"/>
      <c r="AE13" s="8"/>
      <c r="AF13" s="8"/>
      <c r="AG13" s="8"/>
      <c r="AH13" s="8"/>
      <c r="AI13" s="8"/>
      <c r="AJ13" s="8"/>
      <c r="AK13" s="45" t="s">
        <v>56</v>
      </c>
      <c r="AL13" s="46"/>
      <c r="AM13" s="46"/>
      <c r="AN13" s="47"/>
      <c r="AO13" s="48"/>
      <c r="AP13" s="46"/>
      <c r="AQ13" s="46"/>
      <c r="AR13" s="47"/>
      <c r="AS13" s="48"/>
      <c r="AT13" s="46"/>
      <c r="AU13" s="46"/>
      <c r="AV13" s="49"/>
      <c r="AW13" s="48"/>
      <c r="AX13" s="46"/>
      <c r="AY13" s="46"/>
      <c r="AZ13" s="50"/>
      <c r="BA13" s="48"/>
      <c r="BB13" s="46"/>
      <c r="BC13" s="46"/>
      <c r="BD13" s="51"/>
      <c r="BE13" s="8"/>
      <c r="BF13" s="8"/>
      <c r="BG13" s="8"/>
      <c r="BH13" s="8"/>
    </row>
    <row r="14" spans="1:60" ht="16.5" thickBot="1" x14ac:dyDescent="0.3">
      <c r="C14" s="124"/>
      <c r="D14" s="125" t="s">
        <v>37</v>
      </c>
      <c r="E14" s="126" t="s">
        <v>61</v>
      </c>
      <c r="F14" s="132">
        <v>1.7</v>
      </c>
      <c r="G14" s="124"/>
      <c r="H14" s="133">
        <v>1</v>
      </c>
      <c r="I14" s="112"/>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21"/>
      <c r="AL14" s="25"/>
      <c r="AM14" s="25"/>
      <c r="AN14" s="23"/>
      <c r="AO14" s="24"/>
      <c r="AP14" s="25"/>
      <c r="AQ14" s="25"/>
      <c r="AR14" s="23"/>
      <c r="AS14" s="24"/>
      <c r="AT14" s="25"/>
      <c r="AU14" s="25"/>
      <c r="AV14" s="26"/>
      <c r="AW14" s="24"/>
      <c r="AX14" s="27"/>
      <c r="AY14" s="27"/>
      <c r="AZ14" s="23"/>
      <c r="BA14" s="24"/>
      <c r="BB14" s="27"/>
      <c r="BC14" s="27"/>
      <c r="BD14" s="29"/>
      <c r="BE14" s="8"/>
      <c r="BF14" s="8"/>
      <c r="BG14" s="8"/>
      <c r="BH14" s="8"/>
    </row>
    <row r="15" spans="1:60" ht="16.5" thickBot="1" x14ac:dyDescent="0.3">
      <c r="C15" s="124"/>
      <c r="D15" s="125" t="s">
        <v>36</v>
      </c>
      <c r="E15" s="126" t="s">
        <v>61</v>
      </c>
      <c r="F15" s="134">
        <v>0.4</v>
      </c>
      <c r="G15" s="124"/>
      <c r="H15" s="134">
        <v>0.6</v>
      </c>
      <c r="I15" s="112"/>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21"/>
      <c r="AL15" s="25"/>
      <c r="AM15" s="25"/>
      <c r="AN15" s="23"/>
      <c r="AO15" s="24"/>
      <c r="AP15" s="25"/>
      <c r="AQ15" s="25"/>
      <c r="AR15" s="23"/>
      <c r="AS15" s="24"/>
      <c r="AT15" s="25"/>
      <c r="AU15" s="25"/>
      <c r="AV15" s="26"/>
      <c r="AW15" s="24"/>
      <c r="AX15" s="27"/>
      <c r="AY15" s="27"/>
      <c r="AZ15" s="23"/>
      <c r="BA15" s="24"/>
      <c r="BB15" s="27"/>
      <c r="BC15" s="27"/>
      <c r="BD15" s="29"/>
      <c r="BE15" s="8"/>
      <c r="BF15" s="8"/>
      <c r="BG15" s="8"/>
      <c r="BH15" s="8"/>
    </row>
    <row r="16" spans="1:60" ht="16.5" thickBot="1" x14ac:dyDescent="0.3">
      <c r="C16" s="124"/>
      <c r="D16" s="125" t="s">
        <v>59</v>
      </c>
      <c r="E16" s="126" t="s">
        <v>61</v>
      </c>
      <c r="F16" s="135">
        <v>34</v>
      </c>
      <c r="G16" s="124"/>
      <c r="H16" s="135">
        <v>24</v>
      </c>
      <c r="I16" s="112"/>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35"/>
      <c r="AL16" s="38"/>
      <c r="AM16" s="38"/>
      <c r="AN16" s="23"/>
      <c r="AO16" s="37"/>
      <c r="AP16" s="38"/>
      <c r="AQ16" s="38"/>
      <c r="AR16" s="40"/>
      <c r="AS16" s="37"/>
      <c r="AT16" s="38"/>
      <c r="AU16" s="38"/>
      <c r="AV16" s="26"/>
      <c r="AW16" s="37"/>
      <c r="AX16" s="39"/>
      <c r="AY16" s="39"/>
      <c r="AZ16" s="40"/>
      <c r="BA16" s="37"/>
      <c r="BB16" s="39"/>
      <c r="BC16" s="39"/>
      <c r="BD16" s="42"/>
      <c r="BE16" s="8"/>
      <c r="BF16" s="8"/>
      <c r="BG16" s="8"/>
      <c r="BH16" s="8"/>
    </row>
    <row r="17" spans="3:60" ht="16.5" thickBot="1" x14ac:dyDescent="0.3">
      <c r="C17" s="124"/>
      <c r="D17" s="125" t="s">
        <v>60</v>
      </c>
      <c r="E17" s="126" t="s">
        <v>61</v>
      </c>
      <c r="F17" s="136">
        <v>0</v>
      </c>
      <c r="G17" s="124"/>
      <c r="H17" s="136">
        <v>2</v>
      </c>
      <c r="I17" s="112"/>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45"/>
      <c r="AL17" s="46"/>
      <c r="AM17" s="46"/>
      <c r="AN17" s="47"/>
      <c r="AO17" s="48"/>
      <c r="AP17" s="46"/>
      <c r="AQ17" s="46"/>
      <c r="AR17" s="47"/>
      <c r="AS17" s="48"/>
      <c r="AT17" s="46"/>
      <c r="AU17" s="46"/>
      <c r="AV17" s="49"/>
      <c r="AW17" s="48"/>
      <c r="AX17" s="46"/>
      <c r="AY17" s="46"/>
      <c r="AZ17" s="50"/>
      <c r="BA17" s="48"/>
      <c r="BB17" s="46"/>
      <c r="BC17" s="46"/>
      <c r="BD17" s="51"/>
      <c r="BE17" s="8"/>
      <c r="BF17" s="8"/>
      <c r="BG17" s="8"/>
      <c r="BH17" s="8"/>
    </row>
    <row r="18" spans="3:60" x14ac:dyDescent="0.25">
      <c r="C18" s="124"/>
      <c r="D18" s="124"/>
      <c r="E18" s="124"/>
      <c r="F18" s="124"/>
      <c r="G18" s="124"/>
      <c r="H18" s="124"/>
      <c r="I18" s="112"/>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21"/>
      <c r="AL18" s="25"/>
      <c r="AM18" s="25"/>
      <c r="AN18" s="23"/>
      <c r="AO18" s="24"/>
      <c r="AP18" s="25"/>
      <c r="AQ18" s="25"/>
      <c r="AR18" s="23"/>
      <c r="AS18" s="24"/>
      <c r="AT18" s="25"/>
      <c r="AU18" s="25"/>
      <c r="AV18" s="26"/>
      <c r="AW18" s="24"/>
      <c r="AX18" s="27"/>
      <c r="AY18" s="27"/>
      <c r="AZ18" s="23"/>
      <c r="BA18" s="24"/>
      <c r="BB18" s="27"/>
      <c r="BC18" s="27"/>
      <c r="BD18" s="29"/>
      <c r="BE18" s="8"/>
      <c r="BF18" s="8"/>
      <c r="BG18" s="8"/>
      <c r="BH18" s="8"/>
    </row>
    <row r="19" spans="3:60" x14ac:dyDescent="0.25">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21"/>
      <c r="AL19" s="25"/>
      <c r="AM19" s="25"/>
      <c r="AN19" s="23"/>
      <c r="AO19" s="24"/>
      <c r="AP19" s="25"/>
      <c r="AQ19" s="25"/>
      <c r="AR19" s="23"/>
      <c r="AS19" s="24"/>
      <c r="AT19" s="25"/>
      <c r="AU19" s="25"/>
      <c r="AV19" s="26"/>
      <c r="AW19" s="24"/>
      <c r="AX19" s="27"/>
      <c r="AY19" s="27"/>
      <c r="AZ19" s="23"/>
      <c r="BA19" s="24"/>
      <c r="BB19" s="27"/>
      <c r="BC19" s="27"/>
      <c r="BD19" s="29"/>
      <c r="BE19" s="8"/>
      <c r="BF19" s="8"/>
      <c r="BG19" s="8"/>
      <c r="BH19" s="8"/>
    </row>
    <row r="20" spans="3:60" x14ac:dyDescent="0.25">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35"/>
      <c r="AL20" s="38"/>
      <c r="AM20" s="38"/>
      <c r="AN20" s="23"/>
      <c r="AO20" s="37"/>
      <c r="AP20" s="38"/>
      <c r="AQ20" s="38"/>
      <c r="AR20" s="40"/>
      <c r="AS20" s="37"/>
      <c r="AT20" s="38"/>
      <c r="AU20" s="38"/>
      <c r="AV20" s="26"/>
      <c r="AW20" s="37"/>
      <c r="AX20" s="39"/>
      <c r="AY20" s="39"/>
      <c r="AZ20" s="40"/>
      <c r="BA20" s="37"/>
      <c r="BB20" s="39"/>
      <c r="BC20" s="39"/>
      <c r="BD20" s="42"/>
      <c r="BE20" s="8"/>
      <c r="BF20" s="8"/>
      <c r="BG20" s="8"/>
      <c r="BH20" s="8"/>
    </row>
    <row r="21" spans="3:60" x14ac:dyDescent="0.25">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45"/>
      <c r="AL21" s="46"/>
      <c r="AM21" s="46"/>
      <c r="AN21" s="47"/>
      <c r="AO21" s="48"/>
      <c r="AP21" s="46"/>
      <c r="AQ21" s="46"/>
      <c r="AR21" s="47"/>
      <c r="AS21" s="48"/>
      <c r="AT21" s="46"/>
      <c r="AU21" s="46"/>
      <c r="AV21" s="49"/>
      <c r="AW21" s="48"/>
      <c r="AX21" s="46"/>
      <c r="AY21" s="46"/>
      <c r="AZ21" s="50"/>
      <c r="BA21" s="48"/>
      <c r="BB21" s="46"/>
      <c r="BC21" s="46"/>
      <c r="BD21" s="51"/>
      <c r="BE21" s="8"/>
      <c r="BF21" s="8"/>
      <c r="BG21" s="8"/>
      <c r="BH21" s="8"/>
    </row>
    <row r="22" spans="3:60" x14ac:dyDescent="0.25">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21"/>
      <c r="AL22" s="25"/>
      <c r="AM22" s="25"/>
      <c r="AN22" s="23"/>
      <c r="AO22" s="24"/>
      <c r="AP22" s="25"/>
      <c r="AQ22" s="25"/>
      <c r="AR22" s="23"/>
      <c r="AS22" s="24"/>
      <c r="AT22" s="25"/>
      <c r="AU22" s="25"/>
      <c r="AV22" s="26"/>
      <c r="AW22" s="24"/>
      <c r="AX22" s="27"/>
      <c r="AY22" s="27"/>
      <c r="AZ22" s="23"/>
      <c r="BA22" s="24"/>
      <c r="BB22" s="27"/>
      <c r="BC22" s="27"/>
      <c r="BD22" s="29"/>
      <c r="BE22" s="8"/>
      <c r="BF22" s="8"/>
      <c r="BG22" s="8"/>
      <c r="BH22" s="8"/>
    </row>
    <row r="23" spans="3:60" x14ac:dyDescent="0.25">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21"/>
      <c r="AL23" s="25"/>
      <c r="AM23" s="25"/>
      <c r="AN23" s="23"/>
      <c r="AO23" s="24"/>
      <c r="AP23" s="25"/>
      <c r="AQ23" s="25"/>
      <c r="AR23" s="23"/>
      <c r="AS23" s="24"/>
      <c r="AT23" s="25"/>
      <c r="AU23" s="25"/>
      <c r="AV23" s="26"/>
      <c r="AW23" s="24"/>
      <c r="AX23" s="27"/>
      <c r="AY23" s="27"/>
      <c r="AZ23" s="23"/>
      <c r="BA23" s="24"/>
      <c r="BB23" s="27"/>
      <c r="BC23" s="27"/>
      <c r="BD23" s="29"/>
      <c r="BE23" s="8"/>
      <c r="BF23" s="8"/>
      <c r="BG23" s="8"/>
      <c r="BH23" s="8"/>
    </row>
    <row r="24" spans="3:60" ht="15.75" thickBot="1" x14ac:dyDescent="0.3">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52"/>
      <c r="AL24" s="53"/>
      <c r="AM24" s="53"/>
      <c r="AN24" s="54"/>
      <c r="AO24" s="55"/>
      <c r="AP24" s="53"/>
      <c r="AQ24" s="53"/>
      <c r="AR24" s="54"/>
      <c r="AS24" s="55"/>
      <c r="AT24" s="53"/>
      <c r="AU24" s="53"/>
      <c r="AV24" s="56"/>
      <c r="AW24" s="55"/>
      <c r="AX24" s="57"/>
      <c r="AY24" s="57"/>
      <c r="AZ24" s="54"/>
      <c r="BA24" s="55"/>
      <c r="BB24" s="57"/>
      <c r="BC24" s="57"/>
      <c r="BD24" s="58"/>
      <c r="BE24" s="8"/>
      <c r="BF24" s="8"/>
      <c r="BG24" s="8"/>
      <c r="BH24" s="8"/>
    </row>
    <row r="25" spans="3:60" x14ac:dyDescent="0.25">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row>
    <row r="26" spans="3:60" x14ac:dyDescent="0.25">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t="s">
        <v>18</v>
      </c>
      <c r="AL26" s="8"/>
      <c r="AM26" s="8"/>
      <c r="AN26" s="8"/>
      <c r="AO26" s="8"/>
      <c r="AP26" s="8"/>
      <c r="AQ26" s="8"/>
      <c r="AR26" s="8"/>
      <c r="AS26" s="8"/>
      <c r="AT26" s="8"/>
      <c r="AU26" s="8"/>
      <c r="AV26" s="8"/>
      <c r="AW26" s="8"/>
      <c r="AX26" s="8" t="s">
        <v>17</v>
      </c>
      <c r="AY26" s="8"/>
      <c r="AZ26" s="8"/>
      <c r="BA26" s="8"/>
      <c r="BB26" s="8"/>
      <c r="BC26" s="8"/>
      <c r="BD26" s="8"/>
      <c r="BE26" s="8"/>
      <c r="BF26" s="8"/>
      <c r="BG26" s="8"/>
      <c r="BH26" s="8"/>
    </row>
    <row r="27" spans="3:60" x14ac:dyDescent="0.25">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59" t="s">
        <v>16</v>
      </c>
      <c r="AL27" s="60"/>
      <c r="AM27" s="60"/>
      <c r="AN27" s="60" t="s">
        <v>15</v>
      </c>
      <c r="AO27" s="60"/>
      <c r="AP27" s="60"/>
      <c r="AQ27" s="60" t="s">
        <v>14</v>
      </c>
      <c r="AR27" s="61"/>
      <c r="AS27" s="8"/>
      <c r="AT27" s="8"/>
      <c r="AU27" s="8"/>
      <c r="AV27" s="8"/>
      <c r="AW27" s="8"/>
      <c r="AX27" s="62" t="s">
        <v>13</v>
      </c>
      <c r="AY27" s="63"/>
      <c r="AZ27" s="64"/>
      <c r="BA27" s="62" t="s">
        <v>12</v>
      </c>
      <c r="BB27" s="63"/>
      <c r="BC27" s="64"/>
      <c r="BD27" s="62" t="s">
        <v>11</v>
      </c>
      <c r="BE27" s="63"/>
      <c r="BF27" s="65"/>
      <c r="BG27" s="8"/>
      <c r="BH27" s="8"/>
    </row>
    <row r="28" spans="3:60" x14ac:dyDescent="0.25">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66" t="s">
        <v>2</v>
      </c>
      <c r="AL28" s="66" t="s">
        <v>1</v>
      </c>
      <c r="AM28" s="66"/>
      <c r="AN28" s="66" t="s">
        <v>2</v>
      </c>
      <c r="AO28" s="66" t="s">
        <v>1</v>
      </c>
      <c r="AP28" s="66"/>
      <c r="AQ28" s="66" t="s">
        <v>2</v>
      </c>
      <c r="AR28" s="66" t="s">
        <v>1</v>
      </c>
      <c r="AS28" s="8"/>
      <c r="AT28" s="8"/>
      <c r="AU28" s="8"/>
      <c r="AV28" s="8"/>
      <c r="AW28" s="8"/>
      <c r="AX28" s="67" t="s">
        <v>2</v>
      </c>
      <c r="AY28" s="68" t="s">
        <v>1</v>
      </c>
      <c r="AZ28" s="69" t="s">
        <v>5</v>
      </c>
      <c r="BA28" s="67" t="s">
        <v>2</v>
      </c>
      <c r="BB28" s="68" t="s">
        <v>1</v>
      </c>
      <c r="BC28" s="69" t="s">
        <v>5</v>
      </c>
      <c r="BD28" s="67" t="s">
        <v>2</v>
      </c>
      <c r="BE28" s="68" t="s">
        <v>1</v>
      </c>
      <c r="BF28" s="69" t="s">
        <v>5</v>
      </c>
      <c r="BG28" s="8"/>
      <c r="BH28" s="8"/>
    </row>
    <row r="29" spans="3:60" x14ac:dyDescent="0.25">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66">
        <v>0</v>
      </c>
      <c r="AL29" s="66">
        <v>0</v>
      </c>
      <c r="AM29" s="66"/>
      <c r="AN29" s="66">
        <v>120</v>
      </c>
      <c r="AO29" s="66">
        <v>0</v>
      </c>
      <c r="AP29" s="66"/>
      <c r="AQ29" s="70">
        <v>110</v>
      </c>
      <c r="AR29" s="70">
        <v>20</v>
      </c>
      <c r="AS29" s="8"/>
      <c r="AT29" s="8"/>
      <c r="AU29" s="8"/>
      <c r="AV29" s="8"/>
      <c r="AW29" s="8"/>
      <c r="AX29" s="71">
        <v>50</v>
      </c>
      <c r="AY29" s="72">
        <v>100</v>
      </c>
      <c r="AZ29" s="73">
        <v>0</v>
      </c>
      <c r="BA29" s="71">
        <v>0</v>
      </c>
      <c r="BB29" s="72">
        <v>0</v>
      </c>
      <c r="BC29" s="73">
        <v>100</v>
      </c>
      <c r="BD29" s="71">
        <v>0</v>
      </c>
      <c r="BE29" s="72">
        <v>0</v>
      </c>
      <c r="BF29" s="73">
        <v>100</v>
      </c>
      <c r="BG29" s="8"/>
      <c r="BH29" s="8"/>
    </row>
    <row r="30" spans="3:60" x14ac:dyDescent="0.25">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66">
        <v>50</v>
      </c>
      <c r="AL30" s="66">
        <v>100</v>
      </c>
      <c r="AM30" s="66"/>
      <c r="AN30" s="66">
        <v>170</v>
      </c>
      <c r="AO30" s="66">
        <v>100</v>
      </c>
      <c r="AP30" s="66"/>
      <c r="AQ30" s="70">
        <v>60</v>
      </c>
      <c r="AR30" s="70">
        <v>120</v>
      </c>
      <c r="AS30" s="8"/>
      <c r="AT30" s="8"/>
      <c r="AU30" s="8"/>
      <c r="AV30" s="8"/>
      <c r="AW30" s="8"/>
      <c r="AX30" s="71">
        <v>55</v>
      </c>
      <c r="AY30" s="72">
        <v>90</v>
      </c>
      <c r="AZ30" s="73">
        <v>10</v>
      </c>
      <c r="BA30" s="71">
        <v>5</v>
      </c>
      <c r="BB30" s="72">
        <v>10</v>
      </c>
      <c r="BC30" s="73">
        <v>90</v>
      </c>
      <c r="BD30" s="71">
        <v>10</v>
      </c>
      <c r="BE30" s="72">
        <v>0</v>
      </c>
      <c r="BF30" s="73">
        <v>90</v>
      </c>
      <c r="BG30" s="8"/>
      <c r="BH30" s="8"/>
    </row>
    <row r="31" spans="3:60" x14ac:dyDescent="0.25">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66">
        <v>100</v>
      </c>
      <c r="AL31" s="66">
        <v>0</v>
      </c>
      <c r="AM31" s="66"/>
      <c r="AN31" s="66">
        <f>120+100</f>
        <v>220</v>
      </c>
      <c r="AO31" s="66">
        <v>0</v>
      </c>
      <c r="AP31" s="66"/>
      <c r="AQ31" s="70">
        <v>110</v>
      </c>
      <c r="AR31" s="70">
        <v>220</v>
      </c>
      <c r="AS31" s="8"/>
      <c r="AT31" s="8"/>
      <c r="AU31" s="8"/>
      <c r="AV31" s="8"/>
      <c r="AW31" s="8"/>
      <c r="AX31" s="71">
        <v>60</v>
      </c>
      <c r="AY31" s="72">
        <v>80</v>
      </c>
      <c r="AZ31" s="73">
        <v>20</v>
      </c>
      <c r="BA31" s="71">
        <v>10</v>
      </c>
      <c r="BB31" s="72">
        <v>20</v>
      </c>
      <c r="BC31" s="73">
        <v>80</v>
      </c>
      <c r="BD31" s="71">
        <v>20</v>
      </c>
      <c r="BE31" s="72">
        <v>0</v>
      </c>
      <c r="BF31" s="73">
        <v>80</v>
      </c>
      <c r="BG31" s="8"/>
      <c r="BH31" s="8"/>
    </row>
    <row r="32" spans="3:60" x14ac:dyDescent="0.25">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66">
        <v>0</v>
      </c>
      <c r="AL32" s="66">
        <v>0</v>
      </c>
      <c r="AM32" s="66"/>
      <c r="AN32" s="66">
        <v>120</v>
      </c>
      <c r="AO32" s="66">
        <v>0</v>
      </c>
      <c r="AP32" s="66"/>
      <c r="AQ32" s="70">
        <f>110+50</f>
        <v>160</v>
      </c>
      <c r="AR32" s="70">
        <f>AR30</f>
        <v>120</v>
      </c>
      <c r="AS32" s="8"/>
      <c r="AT32" s="8"/>
      <c r="AU32" s="8"/>
      <c r="AV32" s="8"/>
      <c r="AW32" s="8"/>
      <c r="AX32" s="71">
        <v>65</v>
      </c>
      <c r="AY32" s="72">
        <v>70</v>
      </c>
      <c r="AZ32" s="73">
        <v>30</v>
      </c>
      <c r="BA32" s="71">
        <v>15</v>
      </c>
      <c r="BB32" s="72">
        <v>30</v>
      </c>
      <c r="BC32" s="73">
        <v>70</v>
      </c>
      <c r="BD32" s="71">
        <v>30</v>
      </c>
      <c r="BE32" s="72">
        <v>0</v>
      </c>
      <c r="BF32" s="73">
        <v>70</v>
      </c>
      <c r="BG32" s="8"/>
      <c r="BH32" s="8"/>
    </row>
    <row r="33" spans="1:60" x14ac:dyDescent="0.25">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66"/>
      <c r="AL33" s="66"/>
      <c r="AM33" s="66"/>
      <c r="AN33" s="66"/>
      <c r="AO33" s="66"/>
      <c r="AP33" s="66"/>
      <c r="AQ33" s="70">
        <f>AQ29</f>
        <v>110</v>
      </c>
      <c r="AR33" s="70">
        <f>AR29</f>
        <v>20</v>
      </c>
      <c r="AS33" s="8"/>
      <c r="AT33" s="8"/>
      <c r="AU33" s="8"/>
      <c r="AV33" s="8"/>
      <c r="AW33" s="8"/>
      <c r="AX33" s="71">
        <v>70</v>
      </c>
      <c r="AY33" s="72">
        <v>60</v>
      </c>
      <c r="AZ33" s="73">
        <v>40</v>
      </c>
      <c r="BA33" s="71">
        <v>20</v>
      </c>
      <c r="BB33" s="72">
        <v>40</v>
      </c>
      <c r="BC33" s="73">
        <v>60</v>
      </c>
      <c r="BD33" s="71">
        <v>40</v>
      </c>
      <c r="BE33" s="72">
        <v>0</v>
      </c>
      <c r="BF33" s="73">
        <v>60</v>
      </c>
      <c r="BG33" s="8"/>
      <c r="BH33" s="8"/>
    </row>
    <row r="34" spans="1:60" x14ac:dyDescent="0.25">
      <c r="A34" s="2"/>
      <c r="C34" s="2"/>
      <c r="D34" s="2"/>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71">
        <v>75</v>
      </c>
      <c r="AY34" s="72">
        <v>50</v>
      </c>
      <c r="AZ34" s="73">
        <v>50</v>
      </c>
      <c r="BA34" s="71">
        <v>25</v>
      </c>
      <c r="BB34" s="72">
        <v>50</v>
      </c>
      <c r="BC34" s="73">
        <v>50</v>
      </c>
      <c r="BD34" s="71">
        <v>50</v>
      </c>
      <c r="BE34" s="72">
        <v>0</v>
      </c>
      <c r="BF34" s="73">
        <v>50</v>
      </c>
      <c r="BG34" s="8"/>
      <c r="BH34" s="8"/>
    </row>
    <row r="35" spans="1:60" x14ac:dyDescent="0.25">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t="s">
        <v>10</v>
      </c>
      <c r="AL35" s="8"/>
      <c r="AM35" s="8"/>
      <c r="AN35" s="8"/>
      <c r="AO35" s="8"/>
      <c r="AP35" s="8"/>
      <c r="AQ35" s="8"/>
      <c r="AR35" s="8"/>
      <c r="AS35" s="8"/>
      <c r="AT35" s="8"/>
      <c r="AU35" s="8"/>
      <c r="AV35" s="8"/>
      <c r="AW35" s="8"/>
      <c r="AX35" s="71">
        <v>80</v>
      </c>
      <c r="AY35" s="72">
        <v>40</v>
      </c>
      <c r="AZ35" s="73">
        <v>60</v>
      </c>
      <c r="BA35" s="71">
        <v>30</v>
      </c>
      <c r="BB35" s="72">
        <v>60</v>
      </c>
      <c r="BC35" s="73">
        <v>40</v>
      </c>
      <c r="BD35" s="71">
        <v>60</v>
      </c>
      <c r="BE35" s="72">
        <v>0</v>
      </c>
      <c r="BF35" s="73">
        <v>40</v>
      </c>
      <c r="BG35" s="8"/>
      <c r="BH35" s="8"/>
    </row>
    <row r="36" spans="1:60" x14ac:dyDescent="0.25">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74" t="s">
        <v>2</v>
      </c>
      <c r="AL36" s="75" t="s">
        <v>1</v>
      </c>
      <c r="AM36" s="74" t="s">
        <v>2</v>
      </c>
      <c r="AN36" s="75" t="s">
        <v>1</v>
      </c>
      <c r="AO36" s="74" t="s">
        <v>2</v>
      </c>
      <c r="AP36" s="75" t="s">
        <v>1</v>
      </c>
      <c r="AQ36" s="8"/>
      <c r="AR36" s="8"/>
      <c r="AS36" s="8"/>
      <c r="AT36" s="8"/>
      <c r="AU36" s="8"/>
      <c r="AV36" s="8"/>
      <c r="AW36" s="8"/>
      <c r="AX36" s="71">
        <v>85</v>
      </c>
      <c r="AY36" s="72">
        <v>30</v>
      </c>
      <c r="AZ36" s="73">
        <v>70</v>
      </c>
      <c r="BA36" s="71">
        <v>35</v>
      </c>
      <c r="BB36" s="72">
        <v>70</v>
      </c>
      <c r="BC36" s="73">
        <v>30</v>
      </c>
      <c r="BD36" s="71">
        <v>70</v>
      </c>
      <c r="BE36" s="72">
        <v>0</v>
      </c>
      <c r="BF36" s="73">
        <v>30</v>
      </c>
      <c r="BG36" s="8"/>
      <c r="BH36" s="8"/>
    </row>
    <row r="37" spans="1:60" x14ac:dyDescent="0.25">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76">
        <v>85</v>
      </c>
      <c r="AL37" s="77">
        <v>70</v>
      </c>
      <c r="AM37" s="76">
        <v>135</v>
      </c>
      <c r="AN37" s="77">
        <v>70</v>
      </c>
      <c r="AO37" s="76">
        <v>60</v>
      </c>
      <c r="AP37" s="77">
        <v>120</v>
      </c>
      <c r="AQ37" s="8"/>
      <c r="AR37" s="8"/>
      <c r="AS37" s="8"/>
      <c r="AT37" s="8"/>
      <c r="AU37" s="8"/>
      <c r="AV37" s="8"/>
      <c r="AW37" s="8"/>
      <c r="AX37" s="71">
        <v>90</v>
      </c>
      <c r="AY37" s="72">
        <v>20</v>
      </c>
      <c r="AZ37" s="73">
        <v>80</v>
      </c>
      <c r="BA37" s="71">
        <v>40</v>
      </c>
      <c r="BB37" s="72">
        <v>80</v>
      </c>
      <c r="BC37" s="73">
        <v>20</v>
      </c>
      <c r="BD37" s="71">
        <v>80</v>
      </c>
      <c r="BE37" s="72">
        <v>0</v>
      </c>
      <c r="BF37" s="73">
        <v>20</v>
      </c>
      <c r="BG37" s="8"/>
      <c r="BH37" s="8"/>
    </row>
    <row r="38" spans="1:60" x14ac:dyDescent="0.25">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76">
        <v>135</v>
      </c>
      <c r="AL38" s="77">
        <v>170</v>
      </c>
      <c r="AM38" s="76">
        <v>85</v>
      </c>
      <c r="AN38" s="77">
        <v>170</v>
      </c>
      <c r="AO38" s="76">
        <v>160</v>
      </c>
      <c r="AP38" s="77">
        <v>120</v>
      </c>
      <c r="AQ38" s="8"/>
      <c r="AR38" s="8"/>
      <c r="AS38" s="8"/>
      <c r="AT38" s="8"/>
      <c r="AU38" s="8"/>
      <c r="AV38" s="8"/>
      <c r="AW38" s="8"/>
      <c r="AX38" s="71">
        <v>95</v>
      </c>
      <c r="AY38" s="72">
        <v>10</v>
      </c>
      <c r="AZ38" s="73">
        <v>90</v>
      </c>
      <c r="BA38" s="71">
        <v>45</v>
      </c>
      <c r="BB38" s="72">
        <v>90</v>
      </c>
      <c r="BC38" s="73">
        <v>10</v>
      </c>
      <c r="BD38" s="71">
        <v>90</v>
      </c>
      <c r="BE38" s="72">
        <v>0</v>
      </c>
      <c r="BF38" s="73">
        <v>10</v>
      </c>
      <c r="BG38" s="8"/>
      <c r="BH38" s="8"/>
    </row>
    <row r="39" spans="1:60" x14ac:dyDescent="0.25">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33" t="s">
        <v>2</v>
      </c>
      <c r="AL39" s="78" t="s">
        <v>1</v>
      </c>
      <c r="AM39" s="75" t="s">
        <v>6</v>
      </c>
      <c r="AN39" s="33" t="s">
        <v>2</v>
      </c>
      <c r="AO39" s="78" t="s">
        <v>1</v>
      </c>
      <c r="AP39" s="75" t="s">
        <v>6</v>
      </c>
      <c r="AQ39" s="33" t="s">
        <v>2</v>
      </c>
      <c r="AR39" s="78" t="s">
        <v>1</v>
      </c>
      <c r="AS39" s="75" t="s">
        <v>6</v>
      </c>
      <c r="AT39" s="33" t="s">
        <v>2</v>
      </c>
      <c r="AU39" s="78" t="s">
        <v>1</v>
      </c>
      <c r="AV39" s="75" t="s">
        <v>6</v>
      </c>
      <c r="AW39" s="8"/>
      <c r="AX39" s="79">
        <v>100</v>
      </c>
      <c r="AY39" s="80">
        <v>0</v>
      </c>
      <c r="AZ39" s="81">
        <v>100</v>
      </c>
      <c r="BA39" s="79">
        <v>50</v>
      </c>
      <c r="BB39" s="80">
        <v>100</v>
      </c>
      <c r="BC39" s="81">
        <v>0</v>
      </c>
      <c r="BD39" s="79">
        <v>100</v>
      </c>
      <c r="BE39" s="80">
        <v>0</v>
      </c>
      <c r="BF39" s="81">
        <v>0</v>
      </c>
      <c r="BG39" s="8"/>
      <c r="BH39" s="8"/>
    </row>
    <row r="40" spans="1:60" x14ac:dyDescent="0.25">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43">
        <v>70</v>
      </c>
      <c r="AL40" s="82">
        <v>100</v>
      </c>
      <c r="AM40" s="83"/>
      <c r="AN40" s="43">
        <v>80</v>
      </c>
      <c r="AO40" s="82">
        <v>80</v>
      </c>
      <c r="AP40" s="83"/>
      <c r="AQ40" s="43">
        <v>90</v>
      </c>
      <c r="AR40" s="82">
        <v>60</v>
      </c>
      <c r="AS40" s="83"/>
      <c r="AT40" s="43">
        <v>100</v>
      </c>
      <c r="AU40" s="82">
        <v>40</v>
      </c>
      <c r="AV40" s="83"/>
      <c r="AW40" s="8"/>
      <c r="AX40" s="8"/>
      <c r="AY40" s="8"/>
      <c r="AZ40" s="8"/>
      <c r="BA40" s="8"/>
      <c r="BB40" s="8"/>
      <c r="BC40" s="8"/>
      <c r="BD40" s="8"/>
      <c r="BE40" s="8"/>
      <c r="BF40" s="8"/>
      <c r="BG40" s="8"/>
      <c r="BH40" s="8"/>
    </row>
    <row r="41" spans="1:60" x14ac:dyDescent="0.25">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43">
        <v>120</v>
      </c>
      <c r="AL41" s="82">
        <v>200</v>
      </c>
      <c r="AM41" s="83">
        <v>80</v>
      </c>
      <c r="AN41" s="43">
        <v>130</v>
      </c>
      <c r="AO41" s="82">
        <v>180</v>
      </c>
      <c r="AP41" s="83">
        <v>60</v>
      </c>
      <c r="AQ41" s="43">
        <v>140</v>
      </c>
      <c r="AR41" s="82">
        <v>160</v>
      </c>
      <c r="AS41" s="83">
        <v>40</v>
      </c>
      <c r="AT41" s="43">
        <v>150</v>
      </c>
      <c r="AU41" s="82">
        <v>140</v>
      </c>
      <c r="AV41" s="83">
        <v>20</v>
      </c>
      <c r="AW41" s="8"/>
      <c r="AX41" s="84" t="s">
        <v>9</v>
      </c>
      <c r="AY41" s="85"/>
      <c r="AZ41" s="86"/>
      <c r="BA41" s="84" t="s">
        <v>8</v>
      </c>
      <c r="BB41" s="85"/>
      <c r="BC41" s="86"/>
      <c r="BD41" s="84" t="s">
        <v>7</v>
      </c>
      <c r="BE41" s="85"/>
      <c r="BF41" s="86"/>
      <c r="BG41" s="8"/>
      <c r="BH41" s="8"/>
    </row>
    <row r="42" spans="1:60" x14ac:dyDescent="0.25">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33" t="s">
        <v>2</v>
      </c>
      <c r="AL42" s="78" t="s">
        <v>1</v>
      </c>
      <c r="AM42" s="75" t="s">
        <v>6</v>
      </c>
      <c r="AN42" s="33" t="s">
        <v>2</v>
      </c>
      <c r="AO42" s="78" t="s">
        <v>1</v>
      </c>
      <c r="AP42" s="75" t="s">
        <v>6</v>
      </c>
      <c r="AQ42" s="33" t="s">
        <v>2</v>
      </c>
      <c r="AR42" s="78" t="s">
        <v>1</v>
      </c>
      <c r="AS42" s="75" t="s">
        <v>6</v>
      </c>
      <c r="AT42" s="33" t="s">
        <v>2</v>
      </c>
      <c r="AU42" s="78" t="s">
        <v>1</v>
      </c>
      <c r="AV42" s="75" t="s">
        <v>6</v>
      </c>
      <c r="AW42" s="8"/>
      <c r="AX42" s="87" t="s">
        <v>2</v>
      </c>
      <c r="AY42" s="88" t="s">
        <v>1</v>
      </c>
      <c r="AZ42" s="89" t="s">
        <v>5</v>
      </c>
      <c r="BA42" s="87" t="s">
        <v>2</v>
      </c>
      <c r="BB42" s="88" t="s">
        <v>1</v>
      </c>
      <c r="BC42" s="89" t="s">
        <v>5</v>
      </c>
      <c r="BD42" s="87" t="s">
        <v>2</v>
      </c>
      <c r="BE42" s="88" t="s">
        <v>1</v>
      </c>
      <c r="BF42" s="89" t="s">
        <v>5</v>
      </c>
      <c r="BG42" s="8"/>
      <c r="BH42" s="8"/>
    </row>
    <row r="43" spans="1:60" x14ac:dyDescent="0.25">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43">
        <v>120</v>
      </c>
      <c r="AL43" s="82">
        <v>40</v>
      </c>
      <c r="AM43" s="83"/>
      <c r="AN43" s="43">
        <v>130</v>
      </c>
      <c r="AO43" s="82">
        <v>60</v>
      </c>
      <c r="AP43" s="83"/>
      <c r="AQ43" s="43">
        <v>140</v>
      </c>
      <c r="AR43" s="82">
        <v>80</v>
      </c>
      <c r="AS43" s="77"/>
      <c r="AT43" s="43">
        <v>150</v>
      </c>
      <c r="AU43" s="82">
        <v>100</v>
      </c>
      <c r="AV43" s="77"/>
      <c r="AW43" s="8"/>
      <c r="AX43" s="90">
        <v>170</v>
      </c>
      <c r="AY43" s="91">
        <v>100</v>
      </c>
      <c r="AZ43" s="92">
        <v>100</v>
      </c>
      <c r="BA43" s="90">
        <v>120</v>
      </c>
      <c r="BB43" s="91">
        <v>0</v>
      </c>
      <c r="BC43" s="92">
        <v>100</v>
      </c>
      <c r="BD43" s="90">
        <v>120</v>
      </c>
      <c r="BE43" s="91">
        <v>0</v>
      </c>
      <c r="BF43" s="92">
        <v>0</v>
      </c>
      <c r="BG43" s="8"/>
      <c r="BH43" s="8"/>
    </row>
    <row r="44" spans="1:60" x14ac:dyDescent="0.25">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93">
        <v>70</v>
      </c>
      <c r="AL44" s="94">
        <v>140</v>
      </c>
      <c r="AM44" s="95">
        <v>20</v>
      </c>
      <c r="AN44" s="93">
        <v>80</v>
      </c>
      <c r="AO44" s="94">
        <v>160</v>
      </c>
      <c r="AP44" s="95">
        <v>40</v>
      </c>
      <c r="AQ44" s="93">
        <v>90</v>
      </c>
      <c r="AR44" s="94">
        <v>180</v>
      </c>
      <c r="AS44" s="96">
        <v>60</v>
      </c>
      <c r="AT44" s="93">
        <v>100</v>
      </c>
      <c r="AU44" s="94">
        <v>200</v>
      </c>
      <c r="AV44" s="96">
        <v>80</v>
      </c>
      <c r="AW44" s="8"/>
      <c r="AX44" s="90">
        <v>175</v>
      </c>
      <c r="AY44" s="91">
        <v>90</v>
      </c>
      <c r="AZ44" s="92">
        <v>90</v>
      </c>
      <c r="BA44" s="90">
        <v>125</v>
      </c>
      <c r="BB44" s="91">
        <v>10</v>
      </c>
      <c r="BC44" s="92">
        <v>90</v>
      </c>
      <c r="BD44" s="90">
        <v>130</v>
      </c>
      <c r="BE44" s="91">
        <v>0</v>
      </c>
      <c r="BF44" s="92">
        <v>10</v>
      </c>
      <c r="BG44" s="8"/>
      <c r="BH44" s="8"/>
    </row>
    <row r="45" spans="1:60" x14ac:dyDescent="0.25">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90">
        <v>180</v>
      </c>
      <c r="AY45" s="91">
        <v>80</v>
      </c>
      <c r="AZ45" s="92">
        <v>80</v>
      </c>
      <c r="BA45" s="90">
        <v>130</v>
      </c>
      <c r="BB45" s="91">
        <v>20</v>
      </c>
      <c r="BC45" s="92">
        <v>80</v>
      </c>
      <c r="BD45" s="90">
        <v>140</v>
      </c>
      <c r="BE45" s="91">
        <v>0</v>
      </c>
      <c r="BF45" s="92">
        <v>20</v>
      </c>
      <c r="BG45" s="8"/>
      <c r="BH45" s="8"/>
    </row>
    <row r="46" spans="1:60" x14ac:dyDescent="0.25">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t="s">
        <v>4</v>
      </c>
      <c r="AL46" s="8"/>
      <c r="AM46" s="8"/>
      <c r="AN46" s="8"/>
      <c r="AO46" s="8"/>
      <c r="AP46" s="8"/>
      <c r="AQ46" s="8"/>
      <c r="AR46" s="8"/>
      <c r="AS46" s="8"/>
      <c r="AT46" s="8"/>
      <c r="AU46" s="8"/>
      <c r="AV46" s="8"/>
      <c r="AW46" s="8"/>
      <c r="AX46" s="90">
        <v>185</v>
      </c>
      <c r="AY46" s="91">
        <v>70</v>
      </c>
      <c r="AZ46" s="92">
        <v>70</v>
      </c>
      <c r="BA46" s="90">
        <v>135</v>
      </c>
      <c r="BB46" s="91">
        <v>30</v>
      </c>
      <c r="BC46" s="92">
        <v>70</v>
      </c>
      <c r="BD46" s="90">
        <v>150</v>
      </c>
      <c r="BE46" s="91">
        <v>0</v>
      </c>
      <c r="BF46" s="92">
        <v>30</v>
      </c>
      <c r="BG46" s="8"/>
      <c r="BH46" s="8"/>
    </row>
    <row r="47" spans="1:60" x14ac:dyDescent="0.25">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97" t="s">
        <v>2</v>
      </c>
      <c r="AL47" s="98" t="s">
        <v>1</v>
      </c>
      <c r="AM47" s="97" t="s">
        <v>2</v>
      </c>
      <c r="AN47" s="98" t="s">
        <v>1</v>
      </c>
      <c r="AO47" s="97" t="s">
        <v>2</v>
      </c>
      <c r="AP47" s="98" t="s">
        <v>1</v>
      </c>
      <c r="AQ47" s="97" t="s">
        <v>2</v>
      </c>
      <c r="AR47" s="98" t="s">
        <v>1</v>
      </c>
      <c r="AS47" s="8"/>
      <c r="AT47" s="8"/>
      <c r="AU47" s="8"/>
      <c r="AV47" s="8"/>
      <c r="AW47" s="8"/>
      <c r="AX47" s="90">
        <v>190</v>
      </c>
      <c r="AY47" s="91">
        <v>60</v>
      </c>
      <c r="AZ47" s="92">
        <v>60</v>
      </c>
      <c r="BA47" s="90">
        <v>140</v>
      </c>
      <c r="BB47" s="91">
        <v>40</v>
      </c>
      <c r="BC47" s="92">
        <v>60</v>
      </c>
      <c r="BD47" s="90">
        <v>160</v>
      </c>
      <c r="BE47" s="91">
        <v>0</v>
      </c>
      <c r="BF47" s="92">
        <v>40</v>
      </c>
      <c r="BG47" s="8"/>
      <c r="BH47" s="8"/>
    </row>
    <row r="48" spans="1:60" x14ac:dyDescent="0.25">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99">
        <v>10</v>
      </c>
      <c r="AL48" s="100">
        <v>20</v>
      </c>
      <c r="AM48" s="99">
        <v>20</v>
      </c>
      <c r="AN48" s="100">
        <v>40</v>
      </c>
      <c r="AO48" s="99">
        <v>30</v>
      </c>
      <c r="AP48" s="100">
        <v>60</v>
      </c>
      <c r="AQ48" s="99">
        <v>40</v>
      </c>
      <c r="AR48" s="100">
        <v>80</v>
      </c>
      <c r="AS48" s="8"/>
      <c r="AT48" s="8"/>
      <c r="AU48" s="8"/>
      <c r="AV48" s="8"/>
      <c r="AW48" s="8"/>
      <c r="AX48" s="90">
        <v>195</v>
      </c>
      <c r="AY48" s="91">
        <v>50</v>
      </c>
      <c r="AZ48" s="92">
        <v>50</v>
      </c>
      <c r="BA48" s="90">
        <v>145</v>
      </c>
      <c r="BB48" s="91">
        <v>50</v>
      </c>
      <c r="BC48" s="92">
        <v>50</v>
      </c>
      <c r="BD48" s="90">
        <v>170</v>
      </c>
      <c r="BE48" s="91">
        <v>0</v>
      </c>
      <c r="BF48" s="92">
        <v>50</v>
      </c>
      <c r="BG48" s="8"/>
      <c r="BH48" s="8"/>
    </row>
    <row r="49" spans="11:60" x14ac:dyDescent="0.25">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101">
        <v>20</v>
      </c>
      <c r="AL49" s="102">
        <v>0</v>
      </c>
      <c r="AM49" s="101">
        <v>40</v>
      </c>
      <c r="AN49" s="102">
        <v>0</v>
      </c>
      <c r="AO49" s="101">
        <v>60</v>
      </c>
      <c r="AP49" s="102">
        <v>0</v>
      </c>
      <c r="AQ49" s="101">
        <v>80</v>
      </c>
      <c r="AR49" s="102">
        <v>0</v>
      </c>
      <c r="AS49" s="8"/>
      <c r="AT49" s="8"/>
      <c r="AU49" s="8"/>
      <c r="AV49" s="8"/>
      <c r="AW49" s="8"/>
      <c r="AX49" s="90">
        <v>200</v>
      </c>
      <c r="AY49" s="91">
        <v>40</v>
      </c>
      <c r="AZ49" s="92">
        <v>40</v>
      </c>
      <c r="BA49" s="90">
        <v>150</v>
      </c>
      <c r="BB49" s="91">
        <v>60</v>
      </c>
      <c r="BC49" s="92">
        <v>40</v>
      </c>
      <c r="BD49" s="90">
        <v>180</v>
      </c>
      <c r="BE49" s="91">
        <v>0</v>
      </c>
      <c r="BF49" s="92">
        <v>60</v>
      </c>
      <c r="BG49" s="8"/>
      <c r="BH49" s="8"/>
    </row>
    <row r="50" spans="11:60" x14ac:dyDescent="0.25">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97" t="s">
        <v>2</v>
      </c>
      <c r="AL50" s="98" t="s">
        <v>1</v>
      </c>
      <c r="AM50" s="97" t="s">
        <v>2</v>
      </c>
      <c r="AN50" s="98" t="s">
        <v>1</v>
      </c>
      <c r="AO50" s="97" t="s">
        <v>2</v>
      </c>
      <c r="AP50" s="98" t="s">
        <v>1</v>
      </c>
      <c r="AQ50" s="97" t="s">
        <v>2</v>
      </c>
      <c r="AR50" s="98" t="s">
        <v>1</v>
      </c>
      <c r="AS50" s="8"/>
      <c r="AT50" s="8"/>
      <c r="AU50" s="8"/>
      <c r="AV50" s="8"/>
      <c r="AW50" s="8"/>
      <c r="AX50" s="90">
        <v>205</v>
      </c>
      <c r="AY50" s="91">
        <v>30</v>
      </c>
      <c r="AZ50" s="92">
        <v>30</v>
      </c>
      <c r="BA50" s="90">
        <v>155</v>
      </c>
      <c r="BB50" s="91">
        <v>70</v>
      </c>
      <c r="BC50" s="92">
        <v>30</v>
      </c>
      <c r="BD50" s="90">
        <v>190</v>
      </c>
      <c r="BE50" s="91">
        <v>0</v>
      </c>
      <c r="BF50" s="92">
        <v>70</v>
      </c>
      <c r="BG50" s="8"/>
      <c r="BH50" s="8"/>
    </row>
    <row r="51" spans="11:60" x14ac:dyDescent="0.25">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99">
        <v>20</v>
      </c>
      <c r="AL51" s="100">
        <v>0</v>
      </c>
      <c r="AM51" s="99">
        <v>40</v>
      </c>
      <c r="AN51" s="100">
        <v>0</v>
      </c>
      <c r="AO51" s="99">
        <v>60</v>
      </c>
      <c r="AP51" s="100">
        <v>0</v>
      </c>
      <c r="AQ51" s="99">
        <v>80</v>
      </c>
      <c r="AR51" s="100">
        <v>0</v>
      </c>
      <c r="AS51" s="8"/>
      <c r="AT51" s="8"/>
      <c r="AU51" s="8"/>
      <c r="AV51" s="8"/>
      <c r="AW51" s="8"/>
      <c r="AX51" s="90">
        <v>210</v>
      </c>
      <c r="AY51" s="91">
        <v>20</v>
      </c>
      <c r="AZ51" s="92">
        <v>20</v>
      </c>
      <c r="BA51" s="90">
        <v>160</v>
      </c>
      <c r="BB51" s="91">
        <v>80</v>
      </c>
      <c r="BC51" s="92">
        <v>20</v>
      </c>
      <c r="BD51" s="90">
        <v>200</v>
      </c>
      <c r="BE51" s="91">
        <v>0</v>
      </c>
      <c r="BF51" s="92">
        <v>80</v>
      </c>
      <c r="BG51" s="8"/>
      <c r="BH51" s="8"/>
    </row>
    <row r="52" spans="11:60" x14ac:dyDescent="0.25">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101">
        <v>60</v>
      </c>
      <c r="AL52" s="102">
        <v>80</v>
      </c>
      <c r="AM52" s="101">
        <v>70</v>
      </c>
      <c r="AN52" s="102">
        <v>60</v>
      </c>
      <c r="AO52" s="101">
        <v>80</v>
      </c>
      <c r="AP52" s="102">
        <v>40</v>
      </c>
      <c r="AQ52" s="101">
        <v>90</v>
      </c>
      <c r="AR52" s="102">
        <v>20</v>
      </c>
      <c r="AS52" s="8"/>
      <c r="AT52" s="8"/>
      <c r="AU52" s="8"/>
      <c r="AV52" s="8"/>
      <c r="AW52" s="8"/>
      <c r="AX52" s="90">
        <v>215</v>
      </c>
      <c r="AY52" s="91">
        <v>10</v>
      </c>
      <c r="AZ52" s="92">
        <v>10</v>
      </c>
      <c r="BA52" s="90">
        <v>165</v>
      </c>
      <c r="BB52" s="91">
        <v>90</v>
      </c>
      <c r="BC52" s="92">
        <v>10</v>
      </c>
      <c r="BD52" s="90">
        <v>210</v>
      </c>
      <c r="BE52" s="91">
        <v>0</v>
      </c>
      <c r="BF52" s="92">
        <v>90</v>
      </c>
      <c r="BG52" s="8"/>
      <c r="BH52" s="8"/>
    </row>
    <row r="53" spans="11:60" x14ac:dyDescent="0.25">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t="s">
        <v>3</v>
      </c>
      <c r="AL53" s="8"/>
      <c r="AM53" s="8"/>
      <c r="AN53" s="8"/>
      <c r="AO53" s="8"/>
      <c r="AP53" s="8"/>
      <c r="AQ53" s="8"/>
      <c r="AR53" s="8"/>
      <c r="AS53" s="8"/>
      <c r="AT53" s="8"/>
      <c r="AU53" s="8"/>
      <c r="AV53" s="8"/>
      <c r="AW53" s="8"/>
      <c r="AX53" s="103">
        <v>220</v>
      </c>
      <c r="AY53" s="104">
        <v>0</v>
      </c>
      <c r="AZ53" s="105">
        <v>0</v>
      </c>
      <c r="BA53" s="103">
        <v>170</v>
      </c>
      <c r="BB53" s="104">
        <v>100</v>
      </c>
      <c r="BC53" s="105">
        <v>0</v>
      </c>
      <c r="BD53" s="103">
        <v>220</v>
      </c>
      <c r="BE53" s="104">
        <v>0</v>
      </c>
      <c r="BF53" s="105">
        <v>100</v>
      </c>
      <c r="BG53" s="8"/>
      <c r="BH53" s="8"/>
    </row>
    <row r="54" spans="11:60" x14ac:dyDescent="0.25">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106" t="s">
        <v>2</v>
      </c>
      <c r="AL54" s="107" t="s">
        <v>1</v>
      </c>
      <c r="AM54" s="106" t="s">
        <v>2</v>
      </c>
      <c r="AN54" s="107" t="s">
        <v>1</v>
      </c>
      <c r="AO54" s="106" t="s">
        <v>2</v>
      </c>
      <c r="AP54" s="107" t="s">
        <v>1</v>
      </c>
      <c r="AQ54" s="106" t="s">
        <v>2</v>
      </c>
      <c r="AR54" s="107" t="s">
        <v>1</v>
      </c>
      <c r="AS54" s="8"/>
      <c r="AT54" s="8"/>
      <c r="AU54" s="8"/>
      <c r="AV54" s="8"/>
      <c r="AW54" s="8"/>
      <c r="AX54" s="8"/>
      <c r="AY54" s="8"/>
      <c r="AZ54" s="8"/>
      <c r="BA54" s="8"/>
      <c r="BB54" s="8"/>
      <c r="BC54" s="8"/>
      <c r="BD54" s="8"/>
      <c r="BE54" s="8"/>
      <c r="BF54" s="8"/>
      <c r="BG54" s="8"/>
      <c r="BH54" s="8"/>
    </row>
    <row r="55" spans="11:60" x14ac:dyDescent="0.25">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90">
        <v>140</v>
      </c>
      <c r="AL55" s="92">
        <v>0</v>
      </c>
      <c r="AM55" s="90">
        <v>160</v>
      </c>
      <c r="AN55" s="92">
        <v>0</v>
      </c>
      <c r="AO55" s="90">
        <v>180</v>
      </c>
      <c r="AP55" s="92">
        <v>0</v>
      </c>
      <c r="AQ55" s="90">
        <v>200</v>
      </c>
      <c r="AR55" s="92">
        <v>0</v>
      </c>
      <c r="AS55" s="8"/>
      <c r="AT55" s="8"/>
      <c r="AU55" s="8"/>
      <c r="AV55" s="8"/>
      <c r="AW55" s="8"/>
      <c r="AX55" s="8"/>
      <c r="AY55" s="8"/>
      <c r="AZ55" s="8"/>
      <c r="BA55" s="8"/>
      <c r="BB55" s="8"/>
      <c r="BC55" s="8"/>
      <c r="BD55" s="8"/>
      <c r="BE55" s="8"/>
      <c r="BF55" s="8"/>
      <c r="BG55" s="8"/>
      <c r="BH55" s="8"/>
    </row>
    <row r="56" spans="11:60" x14ac:dyDescent="0.25">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103">
        <v>130</v>
      </c>
      <c r="AL56" s="105">
        <v>20</v>
      </c>
      <c r="AM56" s="103">
        <v>140</v>
      </c>
      <c r="AN56" s="105">
        <v>40</v>
      </c>
      <c r="AO56" s="103">
        <v>150</v>
      </c>
      <c r="AP56" s="105">
        <v>60</v>
      </c>
      <c r="AQ56" s="103">
        <v>160</v>
      </c>
      <c r="AR56" s="105">
        <v>80</v>
      </c>
      <c r="AS56" s="8"/>
      <c r="AT56" s="8"/>
      <c r="AU56" s="8"/>
      <c r="AV56" s="8"/>
      <c r="AW56" s="8"/>
      <c r="AX56" s="8"/>
      <c r="AY56" s="8"/>
      <c r="AZ56" s="8"/>
      <c r="BA56" s="8"/>
      <c r="BB56" s="8"/>
      <c r="BC56" s="8"/>
      <c r="BD56" s="8"/>
      <c r="BE56" s="8"/>
      <c r="BF56" s="8"/>
      <c r="BG56" s="8"/>
      <c r="BH56" s="8"/>
    </row>
    <row r="57" spans="11:60" x14ac:dyDescent="0.25">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106" t="s">
        <v>2</v>
      </c>
      <c r="AL57" s="107" t="s">
        <v>1</v>
      </c>
      <c r="AM57" s="106" t="s">
        <v>2</v>
      </c>
      <c r="AN57" s="107" t="s">
        <v>1</v>
      </c>
      <c r="AO57" s="106" t="s">
        <v>2</v>
      </c>
      <c r="AP57" s="107" t="s">
        <v>1</v>
      </c>
      <c r="AQ57" s="106" t="s">
        <v>2</v>
      </c>
      <c r="AR57" s="107" t="s">
        <v>1</v>
      </c>
      <c r="AS57" s="8"/>
      <c r="AT57" s="8"/>
      <c r="AU57" s="8"/>
      <c r="AV57" s="8"/>
      <c r="AW57" s="8"/>
      <c r="AX57" s="8"/>
      <c r="AY57" s="8"/>
      <c r="AZ57" s="8"/>
      <c r="BA57" s="8"/>
      <c r="BB57" s="8"/>
      <c r="BC57" s="8"/>
      <c r="BD57" s="8"/>
      <c r="BE57" s="8"/>
      <c r="BF57" s="8"/>
      <c r="BG57" s="8"/>
      <c r="BH57" s="8"/>
    </row>
    <row r="58" spans="11:60" x14ac:dyDescent="0.25">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90">
        <v>140</v>
      </c>
      <c r="AL58" s="92">
        <v>0</v>
      </c>
      <c r="AM58" s="90">
        <v>160</v>
      </c>
      <c r="AN58" s="92">
        <v>0</v>
      </c>
      <c r="AO58" s="90">
        <v>180</v>
      </c>
      <c r="AP58" s="92">
        <v>0</v>
      </c>
      <c r="AQ58" s="90">
        <v>200</v>
      </c>
      <c r="AR58" s="92">
        <v>0</v>
      </c>
      <c r="AS58" s="8"/>
      <c r="AT58" s="8"/>
      <c r="AU58" s="8"/>
      <c r="AV58" s="8"/>
      <c r="AW58" s="8"/>
      <c r="AX58" s="8"/>
      <c r="AY58" s="8"/>
      <c r="AZ58" s="8"/>
      <c r="BA58" s="8"/>
      <c r="BB58" s="8"/>
      <c r="BC58" s="8"/>
      <c r="BD58" s="8"/>
      <c r="BE58" s="8"/>
      <c r="BF58" s="8"/>
      <c r="BG58" s="8"/>
      <c r="BH58" s="8"/>
    </row>
    <row r="59" spans="11:60" x14ac:dyDescent="0.25">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103">
        <v>180</v>
      </c>
      <c r="AL59" s="105">
        <v>80</v>
      </c>
      <c r="AM59" s="103">
        <v>190</v>
      </c>
      <c r="AN59" s="105">
        <v>60</v>
      </c>
      <c r="AO59" s="103">
        <v>200</v>
      </c>
      <c r="AP59" s="105">
        <v>40</v>
      </c>
      <c r="AQ59" s="103">
        <v>210</v>
      </c>
      <c r="AR59" s="105">
        <v>20</v>
      </c>
      <c r="AS59" s="8"/>
      <c r="AT59" s="8"/>
      <c r="AU59" s="8"/>
      <c r="AV59" s="8"/>
      <c r="AW59" s="8"/>
      <c r="AX59" s="8"/>
      <c r="AY59" s="8"/>
      <c r="AZ59" s="8"/>
      <c r="BA59" s="8"/>
      <c r="BB59" s="8"/>
      <c r="BC59" s="8"/>
      <c r="BD59" s="8"/>
      <c r="BE59" s="8"/>
      <c r="BF59" s="8"/>
      <c r="BG59" s="8"/>
      <c r="BH59" s="8"/>
    </row>
    <row r="60" spans="11:60" x14ac:dyDescent="0.25">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row>
    <row r="61" spans="11:60" x14ac:dyDescent="0.25">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row>
    <row r="62" spans="11:60" x14ac:dyDescent="0.25">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row>
    <row r="63" spans="11:60" x14ac:dyDescent="0.25">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row>
    <row r="64" spans="11:60" x14ac:dyDescent="0.25">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row>
    <row r="65" spans="11:60" x14ac:dyDescent="0.25">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row>
    <row r="66" spans="11:60" x14ac:dyDescent="0.25">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row>
    <row r="67" spans="11:60" x14ac:dyDescent="0.25">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row>
    <row r="68" spans="11:60" x14ac:dyDescent="0.25">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row>
    <row r="69" spans="11:60" x14ac:dyDescent="0.25">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row>
    <row r="70" spans="11:60" x14ac:dyDescent="0.25">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row>
    <row r="71" spans="11:60" x14ac:dyDescent="0.25">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row>
    <row r="72" spans="11:60" x14ac:dyDescent="0.25">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row>
    <row r="73" spans="11:60" x14ac:dyDescent="0.25">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row>
    <row r="74" spans="11:60" x14ac:dyDescent="0.25">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row>
    <row r="75" spans="11:60" x14ac:dyDescent="0.25">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row>
    <row r="76" spans="11:60" x14ac:dyDescent="0.25">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row>
    <row r="77" spans="11:60" x14ac:dyDescent="0.25">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row>
    <row r="78" spans="11:60" x14ac:dyDescent="0.25">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row>
    <row r="79" spans="11:60" x14ac:dyDescent="0.25">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row>
    <row r="80" spans="11:60" x14ac:dyDescent="0.25">
      <c r="K80" s="8"/>
      <c r="L80" s="8"/>
      <c r="M80" s="8"/>
      <c r="N80" s="8"/>
      <c r="O80" s="8"/>
      <c r="P80" s="8"/>
      <c r="Q80" s="8"/>
      <c r="R80" s="8"/>
      <c r="S80" s="8"/>
      <c r="T80" s="8"/>
      <c r="U80" s="8"/>
      <c r="V80" s="8"/>
      <c r="W80" s="8"/>
      <c r="X80" s="8"/>
      <c r="Y80" s="8"/>
      <c r="Z80" s="8" t="s">
        <v>0</v>
      </c>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row>
    <row r="81" spans="11:60" x14ac:dyDescent="0.25">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row>
    <row r="82" spans="11:60" x14ac:dyDescent="0.25">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row>
    <row r="83" spans="11:60" x14ac:dyDescent="0.25">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row>
    <row r="84" spans="11:60" x14ac:dyDescent="0.25">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row>
    <row r="85" spans="11:60" x14ac:dyDescent="0.25">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row>
    <row r="86" spans="11:60" x14ac:dyDescent="0.25">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row>
    <row r="87" spans="11:60" x14ac:dyDescent="0.25">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row>
    <row r="88" spans="11:60" x14ac:dyDescent="0.25">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row>
    <row r="89" spans="11:60" x14ac:dyDescent="0.25">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row>
    <row r="90" spans="11:60" x14ac:dyDescent="0.25">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row>
    <row r="91" spans="11:60" x14ac:dyDescent="0.25">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row>
    <row r="92" spans="11:60" x14ac:dyDescent="0.25">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row>
    <row r="93" spans="11:60" x14ac:dyDescent="0.25">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row>
    <row r="94" spans="11:60" x14ac:dyDescent="0.25">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row>
    <row r="95" spans="11:60" x14ac:dyDescent="0.25">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row>
    <row r="96" spans="11:60" x14ac:dyDescent="0.25">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row>
    <row r="97" spans="11:59" x14ac:dyDescent="0.25">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row>
    <row r="98" spans="11:59" x14ac:dyDescent="0.25">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row>
    <row r="99" spans="11:59" x14ac:dyDescent="0.25">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row>
    <row r="100" spans="11:59" x14ac:dyDescent="0.25">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row>
    <row r="101" spans="11:59" x14ac:dyDescent="0.25">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row>
    <row r="102" spans="11:59" x14ac:dyDescent="0.25">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row>
    <row r="103" spans="11:59" x14ac:dyDescent="0.25">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row>
    <row r="104" spans="11:59" x14ac:dyDescent="0.25">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row>
    <row r="105" spans="11:59" x14ac:dyDescent="0.25">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row>
    <row r="106" spans="11:59" x14ac:dyDescent="0.25">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row>
    <row r="107" spans="11:59" x14ac:dyDescent="0.25">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row>
    <row r="108" spans="11:59" x14ac:dyDescent="0.25">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row>
    <row r="109" spans="11:59" x14ac:dyDescent="0.25">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row>
    <row r="110" spans="11:59" x14ac:dyDescent="0.25">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row>
    <row r="111" spans="11:59" x14ac:dyDescent="0.25">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row>
    <row r="112" spans="11:59" x14ac:dyDescent="0.25">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row>
    <row r="113" spans="11:59" x14ac:dyDescent="0.25">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row>
    <row r="114" spans="11:59" x14ac:dyDescent="0.25">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row>
    <row r="115" spans="11:59" x14ac:dyDescent="0.25">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row>
    <row r="116" spans="11:59" x14ac:dyDescent="0.25">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row>
    <row r="117" spans="11:59" x14ac:dyDescent="0.25">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row>
    <row r="118" spans="11:59" x14ac:dyDescent="0.25">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row>
    <row r="119" spans="11:59" x14ac:dyDescent="0.25">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row>
    <row r="120" spans="11:59" x14ac:dyDescent="0.25">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row>
    <row r="121" spans="11:59" x14ac:dyDescent="0.25">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row>
    <row r="122" spans="11:59" x14ac:dyDescent="0.25">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row>
    <row r="123" spans="11:59" x14ac:dyDescent="0.25">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row>
    <row r="124" spans="11:59" x14ac:dyDescent="0.25">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row>
    <row r="125" spans="11:59" x14ac:dyDescent="0.25">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row>
    <row r="126" spans="11:59" x14ac:dyDescent="0.25">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row>
    <row r="127" spans="11:59" x14ac:dyDescent="0.25">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row>
    <row r="128" spans="11:59" x14ac:dyDescent="0.25">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row>
    <row r="129" spans="11:59" x14ac:dyDescent="0.25">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row>
    <row r="130" spans="11:59" x14ac:dyDescent="0.25">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row>
    <row r="131" spans="11:59" x14ac:dyDescent="0.25">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row>
    <row r="132" spans="11:59" x14ac:dyDescent="0.25">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row>
    <row r="133" spans="11:59" x14ac:dyDescent="0.25">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row>
    <row r="134" spans="11:59" x14ac:dyDescent="0.25">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row>
    <row r="135" spans="11:59" x14ac:dyDescent="0.25">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row>
    <row r="136" spans="11:59" x14ac:dyDescent="0.25">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row>
    <row r="137" spans="11:59" x14ac:dyDescent="0.25">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row>
    <row r="138" spans="11:59" x14ac:dyDescent="0.25">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row>
    <row r="139" spans="11:59" x14ac:dyDescent="0.25">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row>
    <row r="140" spans="11:59" x14ac:dyDescent="0.25">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row>
    <row r="141" spans="11:59" x14ac:dyDescent="0.25">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row>
    <row r="142" spans="11:59" x14ac:dyDescent="0.25">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row>
    <row r="143" spans="11:59" x14ac:dyDescent="0.25">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row>
    <row r="144" spans="11:59" x14ac:dyDescent="0.25">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row>
    <row r="145" spans="11:59" x14ac:dyDescent="0.25">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row>
    <row r="146" spans="11:59" x14ac:dyDescent="0.25">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row>
    <row r="147" spans="11:59" x14ac:dyDescent="0.25">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row>
    <row r="148" spans="11:59" x14ac:dyDescent="0.25">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row>
    <row r="149" spans="11:59" x14ac:dyDescent="0.25">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row>
    <row r="150" spans="11:59" x14ac:dyDescent="0.25">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row>
    <row r="151" spans="11:59" x14ac:dyDescent="0.25">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row>
    <row r="152" spans="11:59" x14ac:dyDescent="0.25">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row>
    <row r="153" spans="11:59" x14ac:dyDescent="0.25">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row>
    <row r="154" spans="11:59" x14ac:dyDescent="0.25">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row>
    <row r="155" spans="11:59" x14ac:dyDescent="0.25">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row>
    <row r="156" spans="11:59" x14ac:dyDescent="0.25">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row>
    <row r="157" spans="11:59" x14ac:dyDescent="0.25">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row>
    <row r="158" spans="11:59" x14ac:dyDescent="0.25">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row>
    <row r="159" spans="11:59" x14ac:dyDescent="0.25">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row>
    <row r="160" spans="11:59" x14ac:dyDescent="0.25">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row>
    <row r="161" spans="13:59" x14ac:dyDescent="0.25">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row>
    <row r="162" spans="13:59" x14ac:dyDescent="0.25">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row>
    <row r="163" spans="13:59" x14ac:dyDescent="0.25">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row>
    <row r="164" spans="13:59" x14ac:dyDescent="0.25">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row>
    <row r="165" spans="13:59" x14ac:dyDescent="0.25">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row>
    <row r="166" spans="13:59" x14ac:dyDescent="0.25">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row>
    <row r="167" spans="13:59" x14ac:dyDescent="0.25">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row>
    <row r="168" spans="13:59" x14ac:dyDescent="0.25">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row>
    <row r="169" spans="13:59" x14ac:dyDescent="0.25">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row>
    <row r="170" spans="13:59" x14ac:dyDescent="0.25">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row>
    <row r="171" spans="13:59" x14ac:dyDescent="0.25">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row>
    <row r="172" spans="13:59" x14ac:dyDescent="0.25">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row>
    <row r="173" spans="13:59" x14ac:dyDescent="0.25">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row>
    <row r="174" spans="13:59" x14ac:dyDescent="0.25">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row>
    <row r="175" spans="13:59" x14ac:dyDescent="0.25">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row>
    <row r="176" spans="13:59" x14ac:dyDescent="0.25">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row>
    <row r="177" spans="13:41" x14ac:dyDescent="0.25">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row>
    <row r="178" spans="13:41" x14ac:dyDescent="0.25">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row>
    <row r="179" spans="13:41" x14ac:dyDescent="0.25">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row>
    <row r="180" spans="13:41" x14ac:dyDescent="0.25">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row>
    <row r="181" spans="13:41" x14ac:dyDescent="0.25">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row>
    <row r="182" spans="13:41" x14ac:dyDescent="0.25">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row>
    <row r="183" spans="13:41" x14ac:dyDescent="0.25">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row>
    <row r="184" spans="13:41" x14ac:dyDescent="0.25">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row>
    <row r="185" spans="13:41" x14ac:dyDescent="0.25">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row>
    <row r="186" spans="13:41" x14ac:dyDescent="0.25">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row>
    <row r="187" spans="13:41" x14ac:dyDescent="0.25">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row>
    <row r="188" spans="13:41" x14ac:dyDescent="0.25">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row>
    <row r="189" spans="13:41" x14ac:dyDescent="0.25">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row>
    <row r="190" spans="13:41" x14ac:dyDescent="0.25">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row>
    <row r="191" spans="13:41" x14ac:dyDescent="0.25">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row>
    <row r="192" spans="13:41" x14ac:dyDescent="0.25">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row>
    <row r="193" spans="13:41" x14ac:dyDescent="0.25">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row>
  </sheetData>
  <sheetProtection algorithmName="SHA-512" hashValue="MUFGiqSTi7vuqJnYi0b5v0tycoRA8wBNOfG+STtoClJKIqJTOixV8KRBYAnvYsLyNMJvbdh8KllL/wtcJIcB2A==" saltValue="ZpFlcMSEj1KsUwTODt164Q==" spinCount="100000" sheet="1" objects="1" scenarios="1"/>
  <phoneticPr fontId="1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5B4B-F35F-4837-9034-ECCEE0F5596E}">
  <dimension ref="A1"/>
  <sheetViews>
    <sheetView topLeftCell="A22" zoomScale="77" zoomScaleNormal="77" workbookViewId="0">
      <selection activeCell="G65" sqref="G65"/>
    </sheetView>
  </sheetViews>
  <sheetFormatPr defaultRowHeight="15" x14ac:dyDescent="0.25"/>
  <sheetData/>
  <sheetProtection algorithmName="SHA-512" hashValue="SNXmUqoj0zZ6NqhPXBRtmdGLHKtAarsK4vz1JKQOe8OaHkBTcfpYfBVnPnpm/1Jh8l0+p2yjgQdMUrZQ70fh6w==" saltValue="ztLbInlBgxc7nWPtKqkq+Q=="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PIPER</vt:lpstr>
      <vt:lpstr>Plot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2025-03-17T09:27:20Z</dcterms:created>
  <dcterms:modified xsi:type="dcterms:W3CDTF">2025-03-24T09:28:23Z</dcterms:modified>
</cp:coreProperties>
</file>